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Y:\Planning\2023-24 Planning ADP\SG submission ADP and MTP 23-24\"/>
    </mc:Choice>
  </mc:AlternateContent>
  <bookViews>
    <workbookView xWindow="-8250" yWindow="-13620" windowWidth="24240" windowHeight="13140" tabRatio="737"/>
  </bookViews>
  <sheets>
    <sheet name="Definitions" sheetId="6" r:id="rId1"/>
    <sheet name="Key Diagnostic Tests " sheetId="12" r:id="rId2"/>
    <sheet name="NOP by Specialty" sheetId="10" r:id="rId3"/>
    <sheet name="TTG by Specialty" sheetId="11" r:id="rId4"/>
    <sheet name="Long Wait Trajectories" sheetId="7" r:id="rId5"/>
    <sheet name="Productive Opportunities" sheetId="8" r:id="rId6"/>
    <sheet name="Cancer" sheetId="9" r:id="rId7"/>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2" l="1"/>
  <c r="J26" i="12"/>
  <c r="E26" i="12"/>
  <c r="D26" i="12"/>
  <c r="C26" i="12"/>
  <c r="M4" i="12"/>
  <c r="I4" i="12"/>
  <c r="E4" i="12"/>
  <c r="G4" i="12"/>
  <c r="F4" i="12"/>
  <c r="H4" i="12"/>
  <c r="D4" i="12"/>
  <c r="N4" i="12"/>
  <c r="F26" i="12"/>
  <c r="G26" i="12"/>
  <c r="H26" i="12"/>
  <c r="M26" i="12"/>
  <c r="N26" i="12"/>
  <c r="D2" i="12"/>
  <c r="E2" i="12" s="1"/>
  <c r="F2" i="12" s="1"/>
  <c r="G2" i="12" s="1"/>
  <c r="H2" i="12" s="1"/>
  <c r="I2" i="12" s="1"/>
  <c r="J2" i="12" s="1"/>
  <c r="K2" i="12" s="1"/>
  <c r="L2" i="12" s="1"/>
  <c r="M2" i="12" s="1"/>
  <c r="N2" i="12" s="1"/>
  <c r="I26" i="12" l="1"/>
  <c r="K26" i="12"/>
  <c r="J4" i="12"/>
  <c r="K4" i="12"/>
  <c r="L4" i="12"/>
  <c r="C4" i="12"/>
  <c r="M4" i="11" l="1"/>
  <c r="G4" i="11"/>
  <c r="F4" i="11"/>
  <c r="K4" i="11"/>
  <c r="H4" i="11"/>
  <c r="N69" i="11"/>
  <c r="M69" i="11"/>
  <c r="L69" i="11"/>
  <c r="K69" i="11"/>
  <c r="J69" i="11"/>
  <c r="I69" i="11"/>
  <c r="H69" i="11"/>
  <c r="G69" i="11"/>
  <c r="F69" i="11"/>
  <c r="E69" i="11"/>
  <c r="D69" i="11"/>
  <c r="C69" i="11"/>
  <c r="N4" i="11"/>
  <c r="J4" i="11"/>
  <c r="D4" i="11"/>
  <c r="C4" i="11"/>
  <c r="D2" i="11"/>
  <c r="E2" i="11" s="1"/>
  <c r="F2" i="11" s="1"/>
  <c r="G2" i="11" s="1"/>
  <c r="H2" i="11" s="1"/>
  <c r="I2" i="11" s="1"/>
  <c r="J2" i="11" s="1"/>
  <c r="K2" i="11" s="1"/>
  <c r="L2" i="11" s="1"/>
  <c r="M2" i="11" s="1"/>
  <c r="N2" i="11" s="1"/>
  <c r="L4" i="11" l="1"/>
  <c r="E4" i="11"/>
  <c r="I4" i="11"/>
  <c r="M4" i="10"/>
  <c r="G4" i="10"/>
  <c r="F4" i="10"/>
  <c r="D4" i="10"/>
  <c r="C4" i="10"/>
  <c r="K4" i="10"/>
  <c r="L4" i="10"/>
  <c r="N4" i="10"/>
  <c r="E4" i="10"/>
  <c r="H4" i="10"/>
  <c r="D95" i="10"/>
  <c r="E95" i="10"/>
  <c r="F95" i="10"/>
  <c r="G95" i="10"/>
  <c r="H95" i="10"/>
  <c r="I95" i="10"/>
  <c r="J95" i="10"/>
  <c r="K95" i="10"/>
  <c r="L95" i="10"/>
  <c r="M95" i="10"/>
  <c r="N95" i="10"/>
  <c r="C95" i="10"/>
  <c r="J4" i="10"/>
  <c r="I4" i="10"/>
  <c r="D2" i="10"/>
  <c r="E2" i="10" s="1"/>
  <c r="F2" i="10" s="1"/>
  <c r="G2" i="10" s="1"/>
  <c r="H2" i="10" s="1"/>
  <c r="I2" i="10" s="1"/>
  <c r="J2" i="10" s="1"/>
  <c r="K2" i="10" s="1"/>
  <c r="L2" i="10" s="1"/>
  <c r="M2" i="10" s="1"/>
  <c r="N2" i="10" s="1"/>
  <c r="F20" i="8"/>
  <c r="G20" i="8" s="1"/>
  <c r="M26" i="8"/>
  <c r="K26" i="8"/>
  <c r="I26" i="8"/>
  <c r="G26" i="8"/>
  <c r="B21" i="7" l="1"/>
  <c r="C21" i="7"/>
  <c r="D21" i="7"/>
  <c r="E21" i="7"/>
  <c r="B19" i="7"/>
  <c r="C19" i="7"/>
  <c r="D19" i="7"/>
  <c r="E19" i="7"/>
  <c r="B20" i="7"/>
  <c r="C20" i="7"/>
  <c r="D20" i="7"/>
  <c r="E20" i="7"/>
  <c r="C18" i="7"/>
  <c r="D18" i="7"/>
  <c r="E18" i="7"/>
  <c r="B18" i="7"/>
  <c r="N25" i="8" l="1"/>
  <c r="M25" i="8"/>
  <c r="L25" i="8"/>
  <c r="K25" i="8"/>
  <c r="J25" i="8"/>
  <c r="I25" i="8"/>
  <c r="H25" i="8"/>
  <c r="G25" i="8"/>
  <c r="F25" i="8"/>
  <c r="N21" i="8"/>
  <c r="M21" i="8"/>
  <c r="L21" i="8"/>
  <c r="K21" i="8"/>
  <c r="J21" i="8"/>
  <c r="I21" i="8"/>
  <c r="H21" i="8"/>
  <c r="G21" i="8"/>
  <c r="F21" i="8"/>
  <c r="F17" i="8"/>
  <c r="H17" i="8"/>
  <c r="I17" i="8"/>
  <c r="J17" i="8"/>
  <c r="K17" i="8"/>
  <c r="L17" i="8"/>
  <c r="M17" i="8"/>
  <c r="N17" i="8"/>
  <c r="G17" i="8"/>
</calcChain>
</file>

<file path=xl/comments1.xml><?xml version="1.0" encoding="utf-8"?>
<comments xmlns="http://schemas.openxmlformats.org/spreadsheetml/2006/main">
  <authors>
    <author>award01</author>
  </authors>
  <commentList>
    <comment ref="F16" authorId="0" shapeId="0">
      <text>
        <r>
          <rPr>
            <b/>
            <sz val="9"/>
            <color indexed="81"/>
            <rFont val="Tahoma"/>
            <family val="2"/>
          </rPr>
          <t>award01:</t>
        </r>
        <r>
          <rPr>
            <sz val="9"/>
            <color indexed="81"/>
            <rFont val="Tahoma"/>
            <family val="2"/>
          </rPr>
          <t xml:space="preserve">
6 months estimate without NTC</t>
        </r>
      </text>
    </comment>
    <comment ref="G16" authorId="0" shapeId="0">
      <text>
        <r>
          <rPr>
            <b/>
            <sz val="9"/>
            <color indexed="81"/>
            <rFont val="Tahoma"/>
            <family val="2"/>
          </rPr>
          <t>award01:</t>
        </r>
        <r>
          <rPr>
            <sz val="9"/>
            <color indexed="81"/>
            <rFont val="Tahoma"/>
            <family val="2"/>
          </rPr>
          <t xml:space="preserve">
Quarterly estimate including NTC
</t>
        </r>
      </text>
    </comment>
    <comment ref="F20" authorId="0" shapeId="0">
      <text>
        <r>
          <rPr>
            <b/>
            <sz val="9"/>
            <color indexed="81"/>
            <rFont val="Tahoma"/>
            <family val="2"/>
          </rPr>
          <t>award01:</t>
        </r>
        <r>
          <rPr>
            <sz val="9"/>
            <color indexed="81"/>
            <rFont val="Tahoma"/>
            <family val="2"/>
          </rPr>
          <t xml:space="preserve">
6 months estimate without NTC</t>
        </r>
      </text>
    </comment>
    <comment ref="G20" authorId="0" shapeId="0">
      <text>
        <r>
          <rPr>
            <b/>
            <sz val="9"/>
            <color indexed="81"/>
            <rFont val="Tahoma"/>
            <family val="2"/>
          </rPr>
          <t>award01:</t>
        </r>
        <r>
          <rPr>
            <sz val="9"/>
            <color indexed="81"/>
            <rFont val="Tahoma"/>
            <family val="2"/>
          </rPr>
          <t xml:space="preserve">
Quarterly estimate including NTC
</t>
        </r>
      </text>
    </comment>
  </commentList>
</comments>
</file>

<file path=xl/sharedStrings.xml><?xml version="1.0" encoding="utf-8"?>
<sst xmlns="http://schemas.openxmlformats.org/spreadsheetml/2006/main" count="571" uniqueCount="159">
  <si>
    <t>All Specialties</t>
  </si>
  <si>
    <t>Anaesthetics</t>
  </si>
  <si>
    <t>Cardiology</t>
  </si>
  <si>
    <t>Dermatology</t>
  </si>
  <si>
    <t>Diabetes/Endocrinology</t>
  </si>
  <si>
    <t>ENT</t>
  </si>
  <si>
    <t>Gastroenterology</t>
  </si>
  <si>
    <t>General Medicine</t>
  </si>
  <si>
    <t>General Surgery (inc Vascular)</t>
  </si>
  <si>
    <t>Gynaecology</t>
  </si>
  <si>
    <t>Neurology</t>
  </si>
  <si>
    <t>Neurosurgery</t>
  </si>
  <si>
    <t>Ophthalmology</t>
  </si>
  <si>
    <t>Oral &amp; Maxillofacial Surgery</t>
  </si>
  <si>
    <t>Oral Surgery</t>
  </si>
  <si>
    <t>Orthodontics</t>
  </si>
  <si>
    <t>Pain Management</t>
  </si>
  <si>
    <t>Plastic Surgery</t>
  </si>
  <si>
    <t>Respiratory Medicine</t>
  </si>
  <si>
    <t>Restorative Dentistry</t>
  </si>
  <si>
    <t>Rheumatology</t>
  </si>
  <si>
    <t>Trauma &amp; Orthopaedics</t>
  </si>
  <si>
    <t>Urology</t>
  </si>
  <si>
    <t>Other</t>
  </si>
  <si>
    <t>Urgent</t>
  </si>
  <si>
    <t>Routine</t>
  </si>
  <si>
    <t>New Outpatient (12 Week Standard) Activity Projections</t>
  </si>
  <si>
    <t>TTG Activity Projections</t>
  </si>
  <si>
    <t>Month Ends</t>
  </si>
  <si>
    <t>8 Key Diagnostic Tests (new patients only, excludes planned repeats)</t>
  </si>
  <si>
    <t>Definitions</t>
  </si>
  <si>
    <t>New Outpatient Activity Projections</t>
  </si>
  <si>
    <t>Indicator</t>
  </si>
  <si>
    <t>Specialty</t>
  </si>
  <si>
    <t>Urgency</t>
  </si>
  <si>
    <t>All Urgencies</t>
  </si>
  <si>
    <t>Colonoscopy</t>
  </si>
  <si>
    <t>Upper Endoscopy</t>
  </si>
  <si>
    <t>Lower Endoscopy (other than colonoscopy)</t>
  </si>
  <si>
    <t>Cystoscopy</t>
  </si>
  <si>
    <t>Magnetic Resonance Imaging</t>
  </si>
  <si>
    <t>Computer Tomography</t>
  </si>
  <si>
    <t>Non-obstetric ultrasound</t>
  </si>
  <si>
    <t>Barium Studies</t>
  </si>
  <si>
    <t>Urgent Suspicion Cancer</t>
  </si>
  <si>
    <t>Bowel Screening</t>
  </si>
  <si>
    <t>All Endoscopy</t>
  </si>
  <si>
    <t>All Radiology</t>
  </si>
  <si>
    <t xml:space="preserve">New Outpatient activity should only include activity that is measured against the 12 Week New Outpatient Standard. For example, the eight key diagnostic tests should be excluded. All definitions and methodology should the the same as the Public Health Scotland waiting times datamart. </t>
  </si>
  <si>
    <t xml:space="preserve">TTG activity should only include activity that is measured against the 12 Week Treatment Time Guarantee. All definitions and methodology should the the same as the Public Health Scotland waiting times datamart. </t>
  </si>
  <si>
    <t xml:space="preserve">Definitions as per Scottish Government weekly diagnostic Management Information. Only include activity which corresponds to a new diagnostic waiting list entry. Patients who are undergoing regular planned tests should be excluded. The following types of activity should also be excluded: planned repeat/follow up/return; emergency; tests as part of inpatient treatment. </t>
  </si>
  <si>
    <t>April 2023 Planned</t>
  </si>
  <si>
    <t>May 2023 Planned</t>
  </si>
  <si>
    <t>June 2023 Planned</t>
  </si>
  <si>
    <t>July 2023 Planned</t>
  </si>
  <si>
    <t>August 2023 Planned</t>
  </si>
  <si>
    <t>September 2023 Planned</t>
  </si>
  <si>
    <t>October 2023 Planned</t>
  </si>
  <si>
    <t>November 2023 Planned</t>
  </si>
  <si>
    <t>December 2023 Planned</t>
  </si>
  <si>
    <t>January 2024 Planned</t>
  </si>
  <si>
    <t>February 2024 Planned</t>
  </si>
  <si>
    <t>March 2024 Planned</t>
  </si>
  <si>
    <t xml:space="preserve"> Expected Number Waiting at:</t>
  </si>
  <si>
    <t>Long Waits 23 /24</t>
  </si>
  <si>
    <t>30th June 2023</t>
  </si>
  <si>
    <t>30th Sept 2023</t>
  </si>
  <si>
    <t>31st Dec 2023</t>
  </si>
  <si>
    <t>31st March 2024</t>
  </si>
  <si>
    <t>Over 104 Weeks</t>
  </si>
  <si>
    <t>Over 78 Weeks</t>
  </si>
  <si>
    <t>Over 52 Weeks</t>
  </si>
  <si>
    <t>Procedure</t>
  </si>
  <si>
    <t>Cataracts</t>
  </si>
  <si>
    <t>Metric</t>
  </si>
  <si>
    <t>Arthroplasty</t>
  </si>
  <si>
    <t>Site A</t>
  </si>
  <si>
    <t>Site C</t>
  </si>
  <si>
    <t>Site D</t>
  </si>
  <si>
    <t>KNEE Arthroplasty</t>
  </si>
  <si>
    <t>HIP Arthroplasty</t>
  </si>
  <si>
    <t>Average Cataracts per list (Cataract only session)</t>
  </si>
  <si>
    <t>23/24 Prodcutivity Plans</t>
  </si>
  <si>
    <t>Various</t>
  </si>
  <si>
    <t>Topic</t>
  </si>
  <si>
    <t>Throughput</t>
  </si>
  <si>
    <t>Protecting Planned Care</t>
  </si>
  <si>
    <t>Plan</t>
  </si>
  <si>
    <t>Actual</t>
  </si>
  <si>
    <t>Number of same day procedures</t>
  </si>
  <si>
    <t>Total number of procedures</t>
  </si>
  <si>
    <t>Board Level</t>
  </si>
  <si>
    <t>Site / Board Level</t>
  </si>
  <si>
    <t>Percentage Same Day</t>
  </si>
  <si>
    <t>Number of beds protected</t>
  </si>
  <si>
    <t>Total number of acute beds on site</t>
  </si>
  <si>
    <t>Percentage protected beds</t>
  </si>
  <si>
    <t>Session</t>
  </si>
  <si>
    <t xml:space="preserve">1/2 day theatre session </t>
  </si>
  <si>
    <t xml:space="preserve">Sessions where procedures are predominantly all cataracts, with an exception of the final procedure on the list i.e. to fill a legitimate gap at the end of a list
</t>
  </si>
  <si>
    <t>Site A, Site B etc</t>
  </si>
  <si>
    <t>Where services are delivered over multiple sites please add individual site names and activity / plans as appropriate</t>
  </si>
  <si>
    <t>Average Cataracts per 1/2 day session (Cataract only session)</t>
  </si>
  <si>
    <t>% of 4 joint sessions (of all full day sessions with at least 1 joint)</t>
  </si>
  <si>
    <t>% of full day sessions where at least 4 arthroplasty procedures are performed (as a proportion of all full day sessions where at least 1 arthroplasty procedure is performed)</t>
  </si>
  <si>
    <t>Average number of elective cases per week (delivered through all elective beds)</t>
  </si>
  <si>
    <t>Average number of elective cases per week (delivered through protected beds)</t>
  </si>
  <si>
    <t>Baseline
 (Jul-22 to Dec-22)</t>
  </si>
  <si>
    <t>Number of elective beds that have been 'protected' for elective activity only purposes</t>
  </si>
  <si>
    <t>InPatient / Day Cases (TTG)</t>
  </si>
  <si>
    <t xml:space="preserve">New Outpatients (NOP)  </t>
  </si>
  <si>
    <t>Total List Size</t>
  </si>
  <si>
    <t>Percentage treated within 31 days of decision to treat</t>
  </si>
  <si>
    <t>Quarter ending 30 June 2023</t>
  </si>
  <si>
    <t>Quarter ending 30 September 2023</t>
  </si>
  <si>
    <t>Quarter ending 31 December 2023</t>
  </si>
  <si>
    <t>Quarter ending 31 March 2024</t>
  </si>
  <si>
    <t>Breast</t>
  </si>
  <si>
    <t>Cervical</t>
  </si>
  <si>
    <t>Colorectal</t>
  </si>
  <si>
    <t>Head &amp; Neck</t>
  </si>
  <si>
    <t>Lung</t>
  </si>
  <si>
    <t>Lymphoma</t>
  </si>
  <si>
    <t>Melanoma</t>
  </si>
  <si>
    <t>Ovarian</t>
  </si>
  <si>
    <t>Upper GI</t>
  </si>
  <si>
    <t>Urological</t>
  </si>
  <si>
    <t>All Cancer types combined</t>
  </si>
  <si>
    <t>Percentage treated within 62 days of urgent referral with a suspicion of cancer</t>
  </si>
  <si>
    <t>8 Key Diagnostic tests</t>
  </si>
  <si>
    <t>Over 26 Weeks</t>
  </si>
  <si>
    <t>Over 6 Weeks</t>
  </si>
  <si>
    <t>Endoscopy 4 key diagnostic tests</t>
  </si>
  <si>
    <t>Radiology 4 key diagnostic tests</t>
  </si>
  <si>
    <t>Cancer performance projections</t>
  </si>
  <si>
    <t>Productive Opportunities</t>
  </si>
  <si>
    <t>New Elective Diagnostic Test - Activity Projections</t>
  </si>
  <si>
    <t>Productive Opportunities Tab</t>
  </si>
  <si>
    <t>Other Outpatient Breakdown</t>
  </si>
  <si>
    <t>Chemical Pathology</t>
  </si>
  <si>
    <t>Clinical Genetics</t>
  </si>
  <si>
    <t>Clinical Oncology</t>
  </si>
  <si>
    <t>Haematology</t>
  </si>
  <si>
    <t>Medicine for the Elderly</t>
  </si>
  <si>
    <t>Paediatric Surgery</t>
  </si>
  <si>
    <t>Paediatrics</t>
  </si>
  <si>
    <t>Rehabilitation Medicine</t>
  </si>
  <si>
    <t>Renal Medicine</t>
  </si>
  <si>
    <t>Infectious Diseases</t>
  </si>
  <si>
    <t>Acute Medicine</t>
  </si>
  <si>
    <t>Clinical Neurophysiology</t>
  </si>
  <si>
    <t>Medical Oncology</t>
  </si>
  <si>
    <t>Community Dental</t>
  </si>
  <si>
    <t>Diabetes</t>
  </si>
  <si>
    <t>Endocrinology</t>
  </si>
  <si>
    <t>Raigmore</t>
  </si>
  <si>
    <t>Wick</t>
  </si>
  <si>
    <t>NTC</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</si>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</sst>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409]d\-mmm\-yy;@"/>
    <numFmt numFmtId="165" formatCode="_-* #,##0_-;\-* #,##0_-;_-* &quot;-&quot;??_-;_-@_-"/>
  </numFmts>
  <fonts count="18" x14ac:knownFonts="1">
    <font>
      <sz val="11"/>
      <color theme="1"/>
      <name val="Calibri"/>
      <family val="2"/>
      <scheme val="minor"/>
    </font>
    <font>
      <sz val="12"/>
      <name val="Arial"/>
      <family val="2"/>
    </font>
    <font>
      <sz val="11"/>
      <color rgb="FF000000"/>
      <name val="Calibri"/>
      <family val="2"/>
      <scheme val="minor"/>
    </font>
    <font>
      <sz val="11"/>
      <color theme="1"/>
      <name val="Calibri"/>
      <family val="2"/>
      <scheme val="minor"/>
    </font>
    <font>
      <sz val="12"/>
      <color theme="1"/>
      <name val="Arial"/>
      <family val="2"/>
    </font>
    <font>
      <b/>
      <sz val="12"/>
      <name val="Arial"/>
      <family val="2"/>
    </font>
    <font>
      <b/>
      <sz val="14"/>
      <color theme="1"/>
      <name val="Calibri"/>
      <family val="2"/>
      <scheme val="minor"/>
    </font>
    <font>
      <b/>
      <sz val="10"/>
      <name val="Arial"/>
      <family val="2"/>
    </font>
    <font>
      <b/>
      <sz val="12"/>
      <color theme="1"/>
      <name val="Arial"/>
      <family val="2"/>
    </font>
    <font>
      <b/>
      <sz val="11"/>
      <color theme="1"/>
      <name val="Calibri"/>
      <family val="2"/>
      <scheme val="minor"/>
    </font>
    <font>
      <b/>
      <sz val="12"/>
      <color theme="1"/>
      <name val="Calibri"/>
      <family val="2"/>
      <scheme val="minor"/>
    </font>
    <font>
      <sz val="11"/>
      <color rgb="FFFF0000"/>
      <name val="Calibri"/>
      <family val="2"/>
      <scheme val="minor"/>
    </font>
    <font>
      <b/>
      <sz val="14"/>
      <color theme="1"/>
      <name val="Arial"/>
      <family val="2"/>
    </font>
    <font>
      <sz val="11"/>
      <name val="Calibri"/>
      <family val="2"/>
      <scheme val="minor"/>
    </font>
    <font>
      <sz val="12"/>
      <color rgb="FF000000"/>
      <name val="Arial"/>
      <family val="2"/>
    </font>
    <font>
      <b/>
      <sz val="12"/>
      <color rgb="FF000000"/>
      <name val="Arial"/>
      <family val="2"/>
    </font>
    <font>
      <sz val="9"/>
      <color indexed="81"/>
      <name val="Tahoma"/>
      <family val="2"/>
    </font>
    <font>
      <b/>
      <sz val="9"/>
      <color indexed="81"/>
      <name val="Tahoma"/>
      <family val="2"/>
    </font>
  </fonts>
  <fills count="9">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6" tint="0.79998168889431442"/>
        <bgColor indexed="64"/>
      </patternFill>
    </fill>
    <fill>
      <patternFill patternType="solid">
        <fgColor rgb="FFD8E4BC"/>
        <bgColor rgb="FF000000"/>
      </patternFill>
    </fill>
  </fills>
  <borders count="57">
    <border>
      <left/>
      <right/>
      <top/>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8">
    <xf numFmtId="0" fontId="0" fillId="0" borderId="0"/>
    <xf numFmtId="0" fontId="2" fillId="0" borderId="0"/>
    <xf numFmtId="0" fontId="3" fillId="0" borderId="0"/>
    <xf numFmtId="0" fontId="3" fillId="0" borderId="0"/>
    <xf numFmtId="9" fontId="3"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201">
    <xf numFmtId="0" fontId="0" fillId="0" borderId="0" xfId="0"/>
    <xf numFmtId="0" fontId="1" fillId="0" borderId="0" xfId="0" applyFont="1"/>
    <xf numFmtId="0" fontId="1" fillId="2" borderId="2" xfId="0" applyFont="1" applyFill="1" applyBorder="1" applyAlignment="1">
      <alignment vertical="center"/>
    </xf>
    <xf numFmtId="0" fontId="1" fillId="2" borderId="8" xfId="0" applyFont="1" applyFill="1" applyBorder="1" applyAlignment="1">
      <alignment horizontal="center" vertical="center"/>
    </xf>
    <xf numFmtId="164" fontId="7" fillId="2" borderId="12" xfId="0" applyNumberFormat="1" applyFont="1" applyFill="1" applyBorder="1" applyAlignment="1">
      <alignment horizontal="center" vertical="center" wrapText="1"/>
    </xf>
    <xf numFmtId="0" fontId="4" fillId="0" borderId="0" xfId="0" applyFont="1"/>
    <xf numFmtId="0" fontId="4" fillId="0" borderId="0" xfId="0" applyFont="1" applyAlignment="1">
      <alignment wrapText="1"/>
    </xf>
    <xf numFmtId="0" fontId="4" fillId="0" borderId="0" xfId="0" applyFont="1" applyAlignment="1">
      <alignment vertical="center" wrapText="1"/>
    </xf>
    <xf numFmtId="0" fontId="4" fillId="2" borderId="0" xfId="2" applyFont="1" applyFill="1" applyBorder="1"/>
    <xf numFmtId="0" fontId="0" fillId="0" borderId="0" xfId="0" applyBorder="1"/>
    <xf numFmtId="0" fontId="4" fillId="2" borderId="18" xfId="2" applyFont="1" applyFill="1" applyBorder="1"/>
    <xf numFmtId="0" fontId="4" fillId="2" borderId="20" xfId="2" applyFont="1" applyFill="1" applyBorder="1"/>
    <xf numFmtId="0" fontId="4" fillId="2" borderId="6" xfId="2" applyFont="1" applyFill="1" applyBorder="1"/>
    <xf numFmtId="0" fontId="4" fillId="2" borderId="10" xfId="2" applyFont="1" applyFill="1" applyBorder="1"/>
    <xf numFmtId="0" fontId="4" fillId="2" borderId="16" xfId="2" applyFont="1" applyFill="1" applyBorder="1"/>
    <xf numFmtId="0" fontId="4" fillId="0" borderId="10" xfId="2" applyFont="1" applyFill="1" applyBorder="1"/>
    <xf numFmtId="0" fontId="4" fillId="0" borderId="16" xfId="2" applyFont="1" applyFill="1" applyBorder="1"/>
    <xf numFmtId="0" fontId="1" fillId="2" borderId="15" xfId="0" applyFont="1" applyFill="1" applyBorder="1" applyAlignment="1">
      <alignment vertical="center" wrapText="1"/>
    </xf>
    <xf numFmtId="0" fontId="1" fillId="2" borderId="19" xfId="0" applyFont="1" applyFill="1" applyBorder="1" applyAlignment="1">
      <alignment vertical="center" wrapText="1"/>
    </xf>
    <xf numFmtId="0" fontId="4" fillId="2" borderId="3" xfId="2" applyFont="1" applyFill="1" applyBorder="1" applyAlignment="1">
      <alignment vertical="center"/>
    </xf>
    <xf numFmtId="0" fontId="4" fillId="2" borderId="7" xfId="2" applyFont="1" applyFill="1" applyBorder="1" applyAlignment="1">
      <alignment vertical="center"/>
    </xf>
    <xf numFmtId="0" fontId="4" fillId="2" borderId="4" xfId="2" applyFont="1" applyFill="1" applyBorder="1" applyAlignment="1">
      <alignment vertical="center"/>
    </xf>
    <xf numFmtId="0" fontId="5" fillId="2" borderId="18" xfId="0" applyFont="1" applyFill="1" applyBorder="1" applyAlignment="1">
      <alignment vertical="center" wrapText="1"/>
    </xf>
    <xf numFmtId="0" fontId="1" fillId="2" borderId="0" xfId="0" applyFont="1" applyFill="1" applyBorder="1" applyAlignment="1">
      <alignment vertical="center"/>
    </xf>
    <xf numFmtId="0" fontId="1" fillId="2" borderId="20" xfId="0" applyFont="1" applyFill="1" applyBorder="1" applyAlignment="1">
      <alignment vertical="center"/>
    </xf>
    <xf numFmtId="1" fontId="1" fillId="0" borderId="6" xfId="0" applyNumberFormat="1" applyFont="1" applyBorder="1" applyAlignment="1">
      <alignment horizontal="center" vertical="center"/>
    </xf>
    <xf numFmtId="1" fontId="1" fillId="0" borderId="10" xfId="0" applyNumberFormat="1" applyFont="1" applyBorder="1" applyAlignment="1">
      <alignment horizontal="center" vertical="center"/>
    </xf>
    <xf numFmtId="1" fontId="1" fillId="0" borderId="16" xfId="0" applyNumberFormat="1" applyFont="1" applyBorder="1" applyAlignment="1">
      <alignment horizontal="center" vertical="center"/>
    </xf>
    <xf numFmtId="0" fontId="5" fillId="2" borderId="3" xfId="0" applyFont="1" applyFill="1" applyBorder="1" applyAlignment="1">
      <alignment vertical="center" wrapText="1"/>
    </xf>
    <xf numFmtId="0" fontId="1" fillId="2" borderId="3" xfId="0" applyFont="1" applyFill="1" applyBorder="1" applyAlignment="1">
      <alignment vertical="center"/>
    </xf>
    <xf numFmtId="0" fontId="1" fillId="2" borderId="7" xfId="0" applyFont="1" applyFill="1" applyBorder="1" applyAlignment="1">
      <alignment vertical="center"/>
    </xf>
    <xf numFmtId="0" fontId="1" fillId="2" borderId="4" xfId="0" applyFont="1" applyFill="1" applyBorder="1" applyAlignment="1">
      <alignment vertical="center"/>
    </xf>
    <xf numFmtId="2" fontId="0" fillId="0" borderId="0" xfId="0" applyNumberFormat="1"/>
    <xf numFmtId="49" fontId="1" fillId="2" borderId="3" xfId="0" applyNumberFormat="1" applyFont="1" applyFill="1" applyBorder="1" applyAlignment="1">
      <alignment horizontal="left" vertical="center" wrapText="1"/>
    </xf>
    <xf numFmtId="49" fontId="1" fillId="2" borderId="18" xfId="0" applyNumberFormat="1" applyFont="1" applyFill="1" applyBorder="1" applyAlignment="1">
      <alignment horizontal="left" vertical="center" wrapText="1"/>
    </xf>
    <xf numFmtId="49" fontId="0" fillId="0" borderId="0" xfId="0" applyNumberFormat="1"/>
    <xf numFmtId="0" fontId="10" fillId="0" borderId="0" xfId="0" applyFont="1"/>
    <xf numFmtId="0" fontId="9" fillId="3" borderId="0" xfId="0" applyFont="1" applyFill="1"/>
    <xf numFmtId="0" fontId="0" fillId="4" borderId="21" xfId="0" applyFill="1" applyBorder="1"/>
    <xf numFmtId="0" fontId="0" fillId="3" borderId="21" xfId="0" applyFill="1" applyBorder="1"/>
    <xf numFmtId="0" fontId="9" fillId="0" borderId="0" xfId="0" applyFont="1"/>
    <xf numFmtId="0" fontId="0" fillId="0" borderId="21" xfId="0" applyBorder="1"/>
    <xf numFmtId="0" fontId="0" fillId="0" borderId="22" xfId="0" applyBorder="1"/>
    <xf numFmtId="0" fontId="0" fillId="0" borderId="23" xfId="0" applyBorder="1"/>
    <xf numFmtId="9" fontId="0" fillId="5" borderId="23" xfId="4" applyFont="1" applyFill="1" applyBorder="1" applyAlignment="1">
      <alignment horizontal="center"/>
    </xf>
    <xf numFmtId="9" fontId="0" fillId="5" borderId="22" xfId="4" applyFont="1" applyFill="1" applyBorder="1" applyAlignment="1">
      <alignment horizontal="center"/>
    </xf>
    <xf numFmtId="0" fontId="0" fillId="0" borderId="31" xfId="0" applyBorder="1"/>
    <xf numFmtId="9" fontId="0" fillId="5" borderId="31" xfId="4" applyFont="1" applyFill="1" applyBorder="1" applyAlignment="1">
      <alignment horizontal="center"/>
    </xf>
    <xf numFmtId="9" fontId="0" fillId="5" borderId="32" xfId="4" applyFont="1" applyFill="1" applyBorder="1" applyAlignment="1">
      <alignment horizontal="center"/>
    </xf>
    <xf numFmtId="0" fontId="0" fillId="0" borderId="2" xfId="0" applyBorder="1"/>
    <xf numFmtId="17" fontId="9" fillId="5" borderId="35" xfId="0" applyNumberFormat="1" applyFont="1" applyFill="1" applyBorder="1" applyAlignment="1">
      <alignment horizontal="center" vertical="center"/>
    </xf>
    <xf numFmtId="17" fontId="9" fillId="5" borderId="36" xfId="0" applyNumberFormat="1" applyFont="1" applyFill="1" applyBorder="1" applyAlignment="1">
      <alignment horizontal="center" vertical="center"/>
    </xf>
    <xf numFmtId="17" fontId="9" fillId="5" borderId="37" xfId="0" applyNumberFormat="1" applyFont="1" applyFill="1" applyBorder="1" applyAlignment="1">
      <alignment horizontal="center" vertical="center"/>
    </xf>
    <xf numFmtId="17" fontId="9" fillId="5" borderId="28" xfId="0" applyNumberFormat="1" applyFont="1" applyFill="1" applyBorder="1" applyAlignment="1">
      <alignment horizontal="center" vertical="center"/>
    </xf>
    <xf numFmtId="0" fontId="0" fillId="0" borderId="38" xfId="0" applyBorder="1"/>
    <xf numFmtId="0" fontId="0" fillId="0" borderId="39" xfId="0" applyBorder="1"/>
    <xf numFmtId="0" fontId="0" fillId="0" borderId="40" xfId="0" applyBorder="1"/>
    <xf numFmtId="0" fontId="0" fillId="0" borderId="43" xfId="0" applyBorder="1"/>
    <xf numFmtId="0" fontId="0" fillId="0" borderId="8" xfId="0" applyBorder="1"/>
    <xf numFmtId="0" fontId="0" fillId="0" borderId="1" xfId="0" applyBorder="1"/>
    <xf numFmtId="0" fontId="0" fillId="0" borderId="23" xfId="0" applyFill="1" applyBorder="1"/>
    <xf numFmtId="0" fontId="0" fillId="0" borderId="45" xfId="0" applyBorder="1"/>
    <xf numFmtId="0" fontId="0" fillId="0" borderId="46" xfId="0" applyBorder="1"/>
    <xf numFmtId="9" fontId="0" fillId="5" borderId="46" xfId="4" applyFont="1" applyFill="1" applyBorder="1" applyAlignment="1">
      <alignment horizontal="center"/>
    </xf>
    <xf numFmtId="0" fontId="0" fillId="0" borderId="47" xfId="0" applyBorder="1"/>
    <xf numFmtId="0" fontId="0" fillId="0" borderId="48" xfId="0" applyBorder="1"/>
    <xf numFmtId="0" fontId="0" fillId="0" borderId="49" xfId="0" applyBorder="1"/>
    <xf numFmtId="0" fontId="0" fillId="0" borderId="34" xfId="0" applyBorder="1"/>
    <xf numFmtId="0" fontId="0" fillId="0" borderId="7" xfId="0" applyBorder="1"/>
    <xf numFmtId="0" fontId="0" fillId="0" borderId="26" xfId="0" applyBorder="1"/>
    <xf numFmtId="0" fontId="0" fillId="0" borderId="51" xfId="0" applyBorder="1"/>
    <xf numFmtId="0" fontId="0" fillId="0" borderId="25" xfId="0" applyBorder="1"/>
    <xf numFmtId="0" fontId="0" fillId="0" borderId="29" xfId="0" applyBorder="1"/>
    <xf numFmtId="0" fontId="0" fillId="0" borderId="52" xfId="0" applyBorder="1"/>
    <xf numFmtId="0" fontId="0" fillId="0" borderId="27" xfId="0" applyBorder="1"/>
    <xf numFmtId="9" fontId="0" fillId="5" borderId="47" xfId="4" applyFont="1" applyFill="1" applyBorder="1" applyAlignment="1">
      <alignment horizontal="center"/>
    </xf>
    <xf numFmtId="9" fontId="0" fillId="5" borderId="2" xfId="4" applyFont="1" applyFill="1" applyBorder="1" applyAlignment="1">
      <alignment horizontal="center"/>
    </xf>
    <xf numFmtId="9" fontId="0" fillId="5" borderId="33" xfId="4" applyFont="1" applyFill="1" applyBorder="1" applyAlignment="1">
      <alignment horizontal="center"/>
    </xf>
    <xf numFmtId="9" fontId="0" fillId="5" borderId="1" xfId="4" applyFont="1" applyFill="1" applyBorder="1" applyAlignment="1">
      <alignment horizontal="center"/>
    </xf>
    <xf numFmtId="9" fontId="0" fillId="5" borderId="8" xfId="4" applyFont="1" applyFill="1" applyBorder="1" applyAlignment="1">
      <alignment horizontal="center"/>
    </xf>
    <xf numFmtId="0" fontId="0" fillId="0" borderId="40" xfId="0" applyFill="1" applyBorder="1"/>
    <xf numFmtId="0" fontId="0" fillId="5" borderId="8" xfId="0" applyFill="1" applyBorder="1"/>
    <xf numFmtId="0" fontId="0" fillId="5" borderId="23" xfId="0" applyFill="1" applyBorder="1"/>
    <xf numFmtId="0" fontId="0" fillId="0" borderId="0" xfId="0" applyAlignment="1">
      <alignment wrapText="1"/>
    </xf>
    <xf numFmtId="0" fontId="8" fillId="0" borderId="0" xfId="0" applyFont="1" applyAlignment="1">
      <alignment wrapText="1"/>
    </xf>
    <xf numFmtId="0" fontId="0" fillId="0" borderId="44" xfId="0" applyBorder="1"/>
    <xf numFmtId="0" fontId="0" fillId="0" borderId="45" xfId="0" applyBorder="1" applyAlignment="1">
      <alignment wrapText="1"/>
    </xf>
    <xf numFmtId="0" fontId="0" fillId="0" borderId="46" xfId="0" applyBorder="1" applyAlignment="1">
      <alignment wrapText="1"/>
    </xf>
    <xf numFmtId="0" fontId="0" fillId="0" borderId="47" xfId="0" applyBorder="1" applyAlignment="1">
      <alignment wrapText="1"/>
    </xf>
    <xf numFmtId="164" fontId="5" fillId="2" borderId="15" xfId="0" applyNumberFormat="1" applyFont="1" applyFill="1" applyBorder="1" applyAlignment="1">
      <alignment horizontal="center" vertical="center" wrapText="1"/>
    </xf>
    <xf numFmtId="0" fontId="11" fillId="0" borderId="0" xfId="0" applyFont="1"/>
    <xf numFmtId="0" fontId="11" fillId="0" borderId="23" xfId="0" applyFont="1" applyBorder="1"/>
    <xf numFmtId="0" fontId="11" fillId="0" borderId="8" xfId="0" applyFont="1" applyBorder="1"/>
    <xf numFmtId="0" fontId="8" fillId="6" borderId="21" xfId="0" applyFont="1" applyFill="1" applyBorder="1" applyAlignment="1">
      <alignment vertical="center" wrapText="1"/>
    </xf>
    <xf numFmtId="0" fontId="8" fillId="6" borderId="29" xfId="1" applyFont="1" applyFill="1" applyBorder="1"/>
    <xf numFmtId="164" fontId="7" fillId="2" borderId="19" xfId="0" applyNumberFormat="1" applyFont="1" applyFill="1" applyBorder="1" applyAlignment="1">
      <alignment horizontal="center" vertical="center" wrapText="1"/>
    </xf>
    <xf numFmtId="0" fontId="4" fillId="0" borderId="7" xfId="2" applyFont="1" applyFill="1" applyBorder="1"/>
    <xf numFmtId="0" fontId="4" fillId="0" borderId="4" xfId="2" applyFont="1" applyFill="1" applyBorder="1"/>
    <xf numFmtId="164" fontId="5" fillId="2" borderId="19" xfId="0" applyNumberFormat="1" applyFont="1" applyFill="1" applyBorder="1" applyAlignment="1">
      <alignment horizontal="center" vertical="center" wrapText="1"/>
    </xf>
    <xf numFmtId="0" fontId="4" fillId="2" borderId="7" xfId="2" applyFont="1" applyFill="1" applyBorder="1"/>
    <xf numFmtId="0" fontId="4" fillId="2" borderId="4" xfId="2" applyFont="1" applyFill="1" applyBorder="1"/>
    <xf numFmtId="0" fontId="4" fillId="2" borderId="3" xfId="2" applyFont="1" applyFill="1" applyBorder="1"/>
    <xf numFmtId="0" fontId="9" fillId="3" borderId="21" xfId="0" applyFont="1" applyFill="1" applyBorder="1"/>
    <xf numFmtId="0" fontId="0" fillId="0" borderId="0" xfId="0" applyFont="1"/>
    <xf numFmtId="0" fontId="4" fillId="7" borderId="21" xfId="0" applyFont="1" applyFill="1" applyBorder="1"/>
    <xf numFmtId="0" fontId="8" fillId="6" borderId="21" xfId="0" applyFont="1" applyFill="1" applyBorder="1" applyAlignment="1">
      <alignment horizontal="center" vertical="center" wrapText="1"/>
    </xf>
    <xf numFmtId="0" fontId="12" fillId="0" borderId="0" xfId="0" applyFont="1"/>
    <xf numFmtId="0" fontId="6" fillId="0" borderId="0" xfId="0" applyFont="1"/>
    <xf numFmtId="1" fontId="1" fillId="0" borderId="3" xfId="0" applyNumberFormat="1" applyFont="1" applyBorder="1" applyAlignment="1">
      <alignment horizontal="center" vertical="center"/>
    </xf>
    <xf numFmtId="1" fontId="1" fillId="0" borderId="7" xfId="0" applyNumberFormat="1" applyFont="1" applyBorder="1" applyAlignment="1">
      <alignment horizontal="center" vertical="center"/>
    </xf>
    <xf numFmtId="1" fontId="1" fillId="0" borderId="4" xfId="0" applyNumberFormat="1" applyFont="1" applyBorder="1" applyAlignment="1">
      <alignment horizontal="center" vertical="center"/>
    </xf>
    <xf numFmtId="164" fontId="5" fillId="2" borderId="12" xfId="0" applyNumberFormat="1" applyFont="1" applyFill="1" applyBorder="1" applyAlignment="1">
      <alignment horizontal="center" vertical="center" wrapText="1"/>
    </xf>
    <xf numFmtId="0" fontId="9" fillId="0" borderId="6" xfId="0" applyFont="1" applyBorder="1"/>
    <xf numFmtId="0" fontId="0" fillId="0" borderId="18" xfId="0" applyBorder="1"/>
    <xf numFmtId="0" fontId="0" fillId="0" borderId="54" xfId="0" applyBorder="1"/>
    <xf numFmtId="0" fontId="0" fillId="0" borderId="10" xfId="0" applyBorder="1"/>
    <xf numFmtId="0" fontId="0" fillId="0" borderId="55" xfId="0" applyBorder="1"/>
    <xf numFmtId="0" fontId="0" fillId="0" borderId="10" xfId="0" applyFill="1" applyBorder="1"/>
    <xf numFmtId="0" fontId="0" fillId="0" borderId="16" xfId="0" applyBorder="1"/>
    <xf numFmtId="0" fontId="0" fillId="0" borderId="20" xfId="0" applyBorder="1"/>
    <xf numFmtId="0" fontId="9" fillId="0" borderId="20" xfId="0" applyFont="1" applyBorder="1"/>
    <xf numFmtId="0" fontId="9" fillId="0" borderId="56" xfId="0" applyFont="1" applyBorder="1"/>
    <xf numFmtId="0" fontId="0" fillId="0" borderId="10" xfId="0" applyFont="1" applyBorder="1"/>
    <xf numFmtId="1" fontId="4" fillId="0" borderId="6" xfId="2" applyNumberFormat="1" applyFont="1" applyFill="1" applyBorder="1"/>
    <xf numFmtId="0" fontId="0" fillId="0" borderId="0" xfId="0" applyFill="1" applyBorder="1"/>
    <xf numFmtId="1" fontId="4" fillId="0" borderId="3" xfId="2" applyNumberFormat="1" applyFont="1" applyFill="1" applyBorder="1"/>
    <xf numFmtId="1" fontId="4" fillId="0" borderId="10" xfId="2" applyNumberFormat="1" applyFont="1" applyFill="1" applyBorder="1"/>
    <xf numFmtId="1" fontId="0" fillId="0" borderId="0" xfId="0" applyNumberFormat="1"/>
    <xf numFmtId="0" fontId="0" fillId="0" borderId="55" xfId="0" applyFill="1" applyBorder="1"/>
    <xf numFmtId="1" fontId="4" fillId="0" borderId="7" xfId="2" applyNumberFormat="1" applyFont="1" applyFill="1" applyBorder="1"/>
    <xf numFmtId="1" fontId="4" fillId="0" borderId="16" xfId="2" applyNumberFormat="1" applyFont="1" applyFill="1" applyBorder="1"/>
    <xf numFmtId="1" fontId="4" fillId="0" borderId="4" xfId="2" applyNumberFormat="1" applyFont="1" applyFill="1" applyBorder="1"/>
    <xf numFmtId="1" fontId="0" fillId="0" borderId="0" xfId="0" applyNumberFormat="1" applyBorder="1"/>
    <xf numFmtId="1" fontId="0" fillId="0" borderId="0" xfId="0" applyNumberFormat="1" applyFill="1" applyBorder="1"/>
    <xf numFmtId="1" fontId="9" fillId="0" borderId="20" xfId="0" applyNumberFormat="1" applyFont="1" applyBorder="1"/>
    <xf numFmtId="1" fontId="0" fillId="0" borderId="55" xfId="0" applyNumberFormat="1" applyBorder="1"/>
    <xf numFmtId="1" fontId="0" fillId="0" borderId="55" xfId="0" applyNumberFormat="1" applyFill="1" applyBorder="1"/>
    <xf numFmtId="0" fontId="1" fillId="0" borderId="0" xfId="0" applyFont="1" applyBorder="1"/>
    <xf numFmtId="1" fontId="1" fillId="0" borderId="0" xfId="0" applyNumberFormat="1" applyFont="1" applyBorder="1"/>
    <xf numFmtId="0" fontId="4" fillId="5" borderId="6" xfId="2" applyFont="1" applyFill="1" applyBorder="1"/>
    <xf numFmtId="0" fontId="4" fillId="5" borderId="3" xfId="2" applyFont="1" applyFill="1" applyBorder="1"/>
    <xf numFmtId="0" fontId="4" fillId="5" borderId="10" xfId="2" applyFont="1" applyFill="1" applyBorder="1"/>
    <xf numFmtId="0" fontId="4" fillId="5" borderId="7" xfId="2" applyFont="1" applyFill="1" applyBorder="1"/>
    <xf numFmtId="0" fontId="4" fillId="5" borderId="16" xfId="2" applyFont="1" applyFill="1" applyBorder="1"/>
    <xf numFmtId="0" fontId="4" fillId="5" borderId="4" xfId="2" applyFont="1" applyFill="1" applyBorder="1"/>
    <xf numFmtId="0" fontId="0" fillId="0" borderId="47" xfId="0" applyFill="1" applyBorder="1"/>
    <xf numFmtId="9" fontId="0" fillId="0" borderId="22" xfId="0" applyNumberFormat="1" applyBorder="1"/>
    <xf numFmtId="9" fontId="0" fillId="0" borderId="31" xfId="0" applyNumberFormat="1" applyBorder="1"/>
    <xf numFmtId="0" fontId="0" fillId="5" borderId="41" xfId="0" applyFill="1" applyBorder="1"/>
    <xf numFmtId="0" fontId="0" fillId="5" borderId="32" xfId="0" applyFill="1" applyBorder="1"/>
    <xf numFmtId="0" fontId="0" fillId="5" borderId="33" xfId="0" applyFill="1" applyBorder="1"/>
    <xf numFmtId="0" fontId="0" fillId="5" borderId="50" xfId="0" applyFill="1" applyBorder="1"/>
    <xf numFmtId="0" fontId="0" fillId="5" borderId="53" xfId="0" applyFill="1" applyBorder="1"/>
    <xf numFmtId="0" fontId="0" fillId="5" borderId="40" xfId="0" applyFill="1" applyBorder="1"/>
    <xf numFmtId="0" fontId="0" fillId="5" borderId="34" xfId="0" applyFill="1" applyBorder="1"/>
    <xf numFmtId="0" fontId="0" fillId="5" borderId="29" xfId="0" applyFill="1" applyBorder="1"/>
    <xf numFmtId="9" fontId="0" fillId="0" borderId="45" xfId="0" applyNumberFormat="1" applyBorder="1" applyAlignment="1">
      <alignment horizontal="left"/>
    </xf>
    <xf numFmtId="9" fontId="0" fillId="0" borderId="38" xfId="0" applyNumberFormat="1" applyBorder="1"/>
    <xf numFmtId="9" fontId="0" fillId="0" borderId="42" xfId="0" applyNumberFormat="1" applyBorder="1"/>
    <xf numFmtId="0" fontId="0" fillId="0" borderId="0" xfId="0" applyFill="1"/>
    <xf numFmtId="0" fontId="0" fillId="5" borderId="38" xfId="0" applyFill="1" applyBorder="1"/>
    <xf numFmtId="0" fontId="0" fillId="5" borderId="42" xfId="0" applyFill="1" applyBorder="1"/>
    <xf numFmtId="0" fontId="0" fillId="3" borderId="46" xfId="0" applyFill="1" applyBorder="1"/>
    <xf numFmtId="0" fontId="13" fillId="4" borderId="21" xfId="0" applyFont="1" applyFill="1" applyBorder="1"/>
    <xf numFmtId="165" fontId="0" fillId="4" borderId="21" xfId="7" applyNumberFormat="1" applyFont="1" applyFill="1" applyBorder="1"/>
    <xf numFmtId="165" fontId="13" fillId="4" borderId="21" xfId="7" applyNumberFormat="1" applyFont="1" applyFill="1" applyBorder="1"/>
    <xf numFmtId="165" fontId="0" fillId="0" borderId="0" xfId="7" applyNumberFormat="1" applyFont="1"/>
    <xf numFmtId="165" fontId="0" fillId="3" borderId="21" xfId="7" applyNumberFormat="1" applyFont="1" applyFill="1" applyBorder="1"/>
    <xf numFmtId="165" fontId="0" fillId="4" borderId="21" xfId="7" applyNumberFormat="1" applyFont="1" applyFill="1" applyBorder="1" applyAlignment="1">
      <alignment horizontal="right"/>
    </xf>
    <xf numFmtId="9" fontId="14" fillId="0" borderId="21" xfId="0" applyNumberFormat="1" applyFont="1" applyBorder="1" applyAlignment="1">
      <alignment horizontal="right"/>
    </xf>
    <xf numFmtId="9" fontId="14" fillId="0" borderId="21" xfId="0" applyNumberFormat="1" applyFont="1" applyBorder="1"/>
    <xf numFmtId="9" fontId="15" fillId="8" borderId="21" xfId="0" applyNumberFormat="1" applyFont="1" applyFill="1" applyBorder="1" applyAlignment="1">
      <alignment horizontal="right"/>
    </xf>
    <xf numFmtId="9" fontId="15" fillId="8" borderId="21" xfId="0" applyNumberFormat="1" applyFont="1" applyFill="1" applyBorder="1"/>
    <xf numFmtId="0" fontId="0" fillId="0" borderId="42" xfId="0" applyFill="1" applyBorder="1"/>
    <xf numFmtId="0" fontId="0" fillId="0" borderId="38" xfId="0" applyFill="1" applyBorder="1"/>
    <xf numFmtId="0" fontId="13" fillId="0" borderId="38" xfId="0" applyFont="1" applyFill="1" applyBorder="1"/>
    <xf numFmtId="1" fontId="9" fillId="0" borderId="56" xfId="0" applyNumberFormat="1" applyFont="1" applyBorder="1"/>
    <xf numFmtId="0" fontId="8" fillId="2" borderId="8" xfId="0" applyFont="1" applyFill="1" applyBorder="1" applyAlignment="1">
      <alignment horizontal="center"/>
    </xf>
    <xf numFmtId="0" fontId="8" fillId="2" borderId="11" xfId="0" applyFont="1" applyFill="1" applyBorder="1" applyAlignment="1">
      <alignment horizontal="center"/>
    </xf>
    <xf numFmtId="0" fontId="6" fillId="2" borderId="8" xfId="0" applyFont="1" applyFill="1" applyBorder="1" applyAlignment="1">
      <alignment horizontal="center"/>
    </xf>
    <xf numFmtId="0" fontId="6" fillId="2" borderId="11" xfId="0" applyFont="1" applyFill="1" applyBorder="1" applyAlignment="1">
      <alignment horizontal="center"/>
    </xf>
    <xf numFmtId="0" fontId="5" fillId="2" borderId="5"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7" xfId="0" applyFont="1" applyFill="1" applyBorder="1" applyAlignment="1">
      <alignment horizontal="center" vertical="center" wrapText="1"/>
    </xf>
    <xf numFmtId="17" fontId="9" fillId="5" borderId="3" xfId="0" applyNumberFormat="1" applyFont="1" applyFill="1" applyBorder="1" applyAlignment="1">
      <alignment horizontal="center" vertical="center" wrapText="1"/>
    </xf>
    <xf numFmtId="17" fontId="9" fillId="5" borderId="7" xfId="0" applyNumberFormat="1" applyFont="1" applyFill="1" applyBorder="1" applyAlignment="1">
      <alignment horizontal="center" vertical="center" wrapText="1"/>
    </xf>
    <xf numFmtId="0" fontId="9" fillId="0" borderId="12" xfId="0" applyFont="1" applyBorder="1" applyAlignment="1">
      <alignment horizontal="center"/>
    </xf>
    <xf numFmtId="0" fontId="9" fillId="0" borderId="13" xfId="0" applyFont="1" applyBorder="1" applyAlignment="1">
      <alignment horizontal="center"/>
    </xf>
    <xf numFmtId="0" fontId="9" fillId="0" borderId="14" xfId="0" applyFont="1" applyBorder="1" applyAlignment="1">
      <alignment horizontal="center"/>
    </xf>
    <xf numFmtId="17" fontId="9" fillId="5" borderId="9" xfId="0" applyNumberFormat="1" applyFont="1" applyFill="1" applyBorder="1" applyAlignment="1">
      <alignment horizontal="center" vertical="center"/>
    </xf>
    <xf numFmtId="17" fontId="9" fillId="5" borderId="30" xfId="0" applyNumberFormat="1" applyFont="1" applyFill="1" applyBorder="1" applyAlignment="1">
      <alignment horizontal="center" vertical="center"/>
    </xf>
    <xf numFmtId="17" fontId="9" fillId="5" borderId="5" xfId="0" applyNumberFormat="1" applyFont="1" applyFill="1" applyBorder="1" applyAlignment="1">
      <alignment horizontal="center" vertical="center"/>
    </xf>
    <xf numFmtId="0" fontId="9" fillId="5" borderId="38" xfId="0" applyFont="1" applyFill="1" applyBorder="1" applyAlignment="1">
      <alignment horizontal="center" vertical="center"/>
    </xf>
    <xf numFmtId="0" fontId="9" fillId="5" borderId="35" xfId="0" applyFont="1" applyFill="1" applyBorder="1" applyAlignment="1">
      <alignment horizontal="center" vertical="center"/>
    </xf>
    <xf numFmtId="0" fontId="9" fillId="5" borderId="3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39"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40" xfId="0" applyFont="1" applyFill="1" applyBorder="1" applyAlignment="1">
      <alignment horizontal="center" vertical="center"/>
    </xf>
    <xf numFmtId="0" fontId="9" fillId="5" borderId="28" xfId="0" applyFont="1" applyFill="1" applyBorder="1" applyAlignment="1">
      <alignment horizontal="center" vertical="center"/>
    </xf>
  </cellXfs>
  <cellStyles count="8">
    <cellStyle name="Comma" xfId="7" builtinId="3"/>
    <cellStyle name="Normal" xfId="0" builtinId="0"/>
    <cellStyle name="Normal 2" xfId="1"/>
    <cellStyle name="Normal 4" xfId="5"/>
    <cellStyle name="Normal 6" xfId="3"/>
    <cellStyle name="Normal 7" xfId="2"/>
    <cellStyle name="Normal 7 3" xfId="6"/>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abSelected="1" zoomScale="90" zoomScaleNormal="90" workbookViewId="0">
      <selection activeCell="B10" sqref="B10"/>
    </sheetView>
  </sheetViews>
  <sheetFormatPr defaultRowHeight="15.5" x14ac:dyDescent="0.35"/>
  <cols>
    <col min="1" max="1" width="41.54296875" style="6" customWidth="1"/>
    <col min="2" max="2" width="52.453125" style="83" customWidth="1"/>
  </cols>
  <sheetData>
    <row r="1" spans="1:4" ht="22.5" customHeight="1" x14ac:dyDescent="0.35">
      <c r="A1" s="84" t="s">
        <v>32</v>
      </c>
      <c r="B1" s="84" t="s">
        <v>30</v>
      </c>
      <c r="C1" s="5"/>
      <c r="D1" s="5"/>
    </row>
    <row r="2" spans="1:4" ht="124" x14ac:dyDescent="0.35">
      <c r="A2" s="6" t="s">
        <v>29</v>
      </c>
      <c r="B2" s="6" t="s">
        <v>50</v>
      </c>
      <c r="C2" s="5"/>
      <c r="D2" s="5"/>
    </row>
    <row r="3" spans="1:4" ht="93" x14ac:dyDescent="0.35">
      <c r="A3" s="7" t="s">
        <v>31</v>
      </c>
      <c r="B3" s="7" t="s">
        <v>48</v>
      </c>
      <c r="C3" s="5"/>
      <c r="D3" s="5"/>
    </row>
    <row r="4" spans="1:4" ht="77.5" x14ac:dyDescent="0.35">
      <c r="A4" s="7" t="s">
        <v>27</v>
      </c>
      <c r="B4" s="6" t="s">
        <v>49</v>
      </c>
      <c r="C4" s="5"/>
      <c r="D4" s="5"/>
    </row>
    <row r="7" spans="1:4" x14ac:dyDescent="0.35">
      <c r="A7" s="84" t="s">
        <v>137</v>
      </c>
    </row>
    <row r="8" spans="1:4" x14ac:dyDescent="0.35">
      <c r="A8" s="7" t="s">
        <v>97</v>
      </c>
      <c r="B8" s="7" t="s">
        <v>98</v>
      </c>
    </row>
    <row r="9" spans="1:4" ht="77.5" x14ac:dyDescent="0.35">
      <c r="A9" s="7" t="s">
        <v>81</v>
      </c>
      <c r="B9" s="7" t="s">
        <v>99</v>
      </c>
    </row>
    <row r="10" spans="1:4" ht="46.5" x14ac:dyDescent="0.35">
      <c r="A10" s="7" t="s">
        <v>100</v>
      </c>
      <c r="B10" s="7" t="s">
        <v>101</v>
      </c>
    </row>
    <row r="11" spans="1:4" ht="62" x14ac:dyDescent="0.35">
      <c r="A11" s="7" t="s">
        <v>103</v>
      </c>
      <c r="B11" s="7" t="s">
        <v>104</v>
      </c>
    </row>
    <row r="12" spans="1:4" ht="31" x14ac:dyDescent="0.35">
      <c r="A12" s="7" t="s">
        <v>94</v>
      </c>
      <c r="B12" s="7" t="s">
        <v>108</v>
      </c>
    </row>
  </sheetData>
  <pageMargins left="0.7" right="0.7" top="0.75" bottom="0.75" header="0.3" footer="0.3"/>
  <pageSetup paperSize="9" scale="94"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51"/>
  <sheetViews>
    <sheetView zoomScale="70" zoomScaleNormal="70" workbookViewId="0">
      <selection activeCell="N26" sqref="C26:N26"/>
    </sheetView>
  </sheetViews>
  <sheetFormatPr defaultRowHeight="14.5" x14ac:dyDescent="0.35"/>
  <cols>
    <col min="1" max="1" width="47.453125" bestFit="1" customWidth="1"/>
    <col min="2" max="2" width="28" bestFit="1" customWidth="1"/>
    <col min="3" max="14" width="14.453125" customWidth="1"/>
    <col min="16" max="16" width="17.81640625" customWidth="1"/>
  </cols>
  <sheetData>
    <row r="1" spans="1:18" ht="16" thickBot="1" x14ac:dyDescent="0.4">
      <c r="A1" s="5"/>
      <c r="B1" s="5"/>
      <c r="C1" s="177" t="s">
        <v>28</v>
      </c>
      <c r="D1" s="178"/>
      <c r="E1" s="178"/>
      <c r="F1" s="178"/>
      <c r="G1" s="178"/>
      <c r="H1" s="178"/>
      <c r="I1" s="178"/>
      <c r="J1" s="178"/>
      <c r="K1" s="178"/>
      <c r="L1" s="178"/>
      <c r="M1" s="178"/>
      <c r="N1" s="178"/>
    </row>
    <row r="2" spans="1:18" s="1" customFormat="1" ht="16" thickBot="1" x14ac:dyDescent="0.4">
      <c r="A2" s="2"/>
      <c r="B2" s="3"/>
      <c r="C2" s="89">
        <v>45046</v>
      </c>
      <c r="D2" s="89">
        <f t="shared" ref="D2:N2" si="0">EOMONTH(C2,1)</f>
        <v>45077</v>
      </c>
      <c r="E2" s="89">
        <f t="shared" si="0"/>
        <v>45107</v>
      </c>
      <c r="F2" s="89">
        <f t="shared" si="0"/>
        <v>45138</v>
      </c>
      <c r="G2" s="89">
        <f t="shared" si="0"/>
        <v>45169</v>
      </c>
      <c r="H2" s="89">
        <f t="shared" si="0"/>
        <v>45199</v>
      </c>
      <c r="I2" s="89">
        <f t="shared" si="0"/>
        <v>45230</v>
      </c>
      <c r="J2" s="89">
        <f t="shared" si="0"/>
        <v>45260</v>
      </c>
      <c r="K2" s="89">
        <f t="shared" si="0"/>
        <v>45291</v>
      </c>
      <c r="L2" s="89">
        <f t="shared" si="0"/>
        <v>45322</v>
      </c>
      <c r="M2" s="89">
        <f t="shared" si="0"/>
        <v>45351</v>
      </c>
      <c r="N2" s="98">
        <f t="shared" si="0"/>
        <v>45382</v>
      </c>
    </row>
    <row r="3" spans="1:18" s="1" customFormat="1" ht="31.5" thickBot="1" x14ac:dyDescent="0.4">
      <c r="A3" s="28" t="s">
        <v>136</v>
      </c>
      <c r="B3" s="22" t="s">
        <v>34</v>
      </c>
      <c r="C3" s="4" t="s">
        <v>51</v>
      </c>
      <c r="D3" s="4" t="s">
        <v>52</v>
      </c>
      <c r="E3" s="4" t="s">
        <v>53</v>
      </c>
      <c r="F3" s="4" t="s">
        <v>54</v>
      </c>
      <c r="G3" s="4" t="s">
        <v>55</v>
      </c>
      <c r="H3" s="4" t="s">
        <v>56</v>
      </c>
      <c r="I3" s="4" t="s">
        <v>57</v>
      </c>
      <c r="J3" s="4" t="s">
        <v>58</v>
      </c>
      <c r="K3" s="4" t="s">
        <v>59</v>
      </c>
      <c r="L3" s="4" t="s">
        <v>60</v>
      </c>
      <c r="M3" s="4" t="s">
        <v>61</v>
      </c>
      <c r="N3" s="95" t="s">
        <v>62</v>
      </c>
    </row>
    <row r="4" spans="1:18" s="1" customFormat="1" ht="15.5" x14ac:dyDescent="0.35">
      <c r="A4" s="29" t="s">
        <v>46</v>
      </c>
      <c r="B4" s="10" t="s">
        <v>35</v>
      </c>
      <c r="C4" s="25">
        <f>C9+C13+C17+C22</f>
        <v>441.90000000000003</v>
      </c>
      <c r="D4" s="25">
        <f t="shared" ref="D4:N4" si="1">D9+D13+D17+D22</f>
        <v>441.90000000000003</v>
      </c>
      <c r="E4" s="25">
        <f t="shared" si="1"/>
        <v>441.90000000000003</v>
      </c>
      <c r="F4" s="25">
        <f t="shared" si="1"/>
        <v>441.90000000000003</v>
      </c>
      <c r="G4" s="25">
        <f t="shared" si="1"/>
        <v>441.90000000000003</v>
      </c>
      <c r="H4" s="25">
        <f t="shared" si="1"/>
        <v>441.90000000000003</v>
      </c>
      <c r="I4" s="25">
        <f t="shared" si="1"/>
        <v>540.1</v>
      </c>
      <c r="J4" s="25">
        <f t="shared" si="1"/>
        <v>540.1</v>
      </c>
      <c r="K4" s="25">
        <f t="shared" si="1"/>
        <v>540.1</v>
      </c>
      <c r="L4" s="25">
        <f t="shared" si="1"/>
        <v>540.1</v>
      </c>
      <c r="M4" s="25">
        <f t="shared" si="1"/>
        <v>540.1</v>
      </c>
      <c r="N4" s="108">
        <f t="shared" si="1"/>
        <v>540.1</v>
      </c>
      <c r="P4" s="138"/>
      <c r="Q4" s="138"/>
      <c r="R4" s="137"/>
    </row>
    <row r="5" spans="1:18" s="1" customFormat="1" ht="15.5" x14ac:dyDescent="0.35">
      <c r="A5" s="30" t="s">
        <v>46</v>
      </c>
      <c r="B5" s="23" t="s">
        <v>25</v>
      </c>
      <c r="C5" s="26"/>
      <c r="D5" s="26"/>
      <c r="E5" s="26"/>
      <c r="F5" s="26"/>
      <c r="G5" s="26"/>
      <c r="H5" s="26"/>
      <c r="I5" s="26"/>
      <c r="J5" s="26"/>
      <c r="K5" s="26"/>
      <c r="L5" s="26"/>
      <c r="M5" s="26"/>
      <c r="N5" s="109"/>
      <c r="P5" s="138"/>
      <c r="Q5" s="138"/>
      <c r="R5" s="137"/>
    </row>
    <row r="6" spans="1:18" s="1" customFormat="1" ht="15.5" x14ac:dyDescent="0.35">
      <c r="A6" s="30" t="s">
        <v>46</v>
      </c>
      <c r="B6" s="23" t="s">
        <v>24</v>
      </c>
      <c r="C6" s="26"/>
      <c r="D6" s="26"/>
      <c r="E6" s="26"/>
      <c r="F6" s="26"/>
      <c r="G6" s="26"/>
      <c r="H6" s="26"/>
      <c r="I6" s="26"/>
      <c r="J6" s="26"/>
      <c r="K6" s="26"/>
      <c r="L6" s="26"/>
      <c r="M6" s="26"/>
      <c r="N6" s="109"/>
      <c r="P6" s="138"/>
      <c r="Q6" s="138"/>
      <c r="R6" s="137"/>
    </row>
    <row r="7" spans="1:18" s="1" customFormat="1" ht="15.5" x14ac:dyDescent="0.35">
      <c r="A7" s="30" t="s">
        <v>46</v>
      </c>
      <c r="B7" s="23" t="s">
        <v>44</v>
      </c>
      <c r="C7" s="26"/>
      <c r="D7" s="26"/>
      <c r="E7" s="26"/>
      <c r="F7" s="26"/>
      <c r="G7" s="26"/>
      <c r="H7" s="26"/>
      <c r="I7" s="26"/>
      <c r="J7" s="26"/>
      <c r="K7" s="26"/>
      <c r="L7" s="26"/>
      <c r="M7" s="26"/>
      <c r="N7" s="109"/>
      <c r="P7" s="138"/>
      <c r="Q7" s="138"/>
      <c r="R7" s="137"/>
    </row>
    <row r="8" spans="1:18" s="1" customFormat="1" ht="16" thickBot="1" x14ac:dyDescent="0.4">
      <c r="A8" s="31" t="s">
        <v>46</v>
      </c>
      <c r="B8" s="11" t="s">
        <v>45</v>
      </c>
      <c r="C8" s="27"/>
      <c r="D8" s="27"/>
      <c r="E8" s="27"/>
      <c r="F8" s="27"/>
      <c r="G8" s="27"/>
      <c r="H8" s="27"/>
      <c r="I8" s="27"/>
      <c r="J8" s="27"/>
      <c r="K8" s="27"/>
      <c r="L8" s="27"/>
      <c r="M8" s="27"/>
      <c r="N8" s="110"/>
      <c r="P8" s="138"/>
      <c r="Q8" s="138"/>
      <c r="R8" s="137"/>
    </row>
    <row r="9" spans="1:18" s="1" customFormat="1" ht="15.5" x14ac:dyDescent="0.35">
      <c r="A9" s="29" t="s">
        <v>37</v>
      </c>
      <c r="B9" s="10" t="s">
        <v>35</v>
      </c>
      <c r="C9" s="25">
        <v>182.70000000000002</v>
      </c>
      <c r="D9" s="25">
        <v>182.70000000000002</v>
      </c>
      <c r="E9" s="25">
        <v>182.70000000000002</v>
      </c>
      <c r="F9" s="25">
        <v>182.70000000000002</v>
      </c>
      <c r="G9" s="25">
        <v>182.70000000000002</v>
      </c>
      <c r="H9" s="25">
        <v>182.70000000000002</v>
      </c>
      <c r="I9" s="25">
        <v>223.3</v>
      </c>
      <c r="J9" s="25">
        <v>223.3</v>
      </c>
      <c r="K9" s="25">
        <v>223.3</v>
      </c>
      <c r="L9" s="25">
        <v>223.3</v>
      </c>
      <c r="M9" s="25">
        <v>223.3</v>
      </c>
      <c r="N9" s="108">
        <v>223.3</v>
      </c>
      <c r="P9" s="138"/>
      <c r="Q9" s="138"/>
      <c r="R9" s="137"/>
    </row>
    <row r="10" spans="1:18" s="1" customFormat="1" ht="15.5" x14ac:dyDescent="0.35">
      <c r="A10" s="30" t="s">
        <v>37</v>
      </c>
      <c r="B10" s="23" t="s">
        <v>25</v>
      </c>
      <c r="C10" s="26"/>
      <c r="D10" s="26"/>
      <c r="E10" s="26"/>
      <c r="F10" s="26"/>
      <c r="G10" s="26"/>
      <c r="H10" s="26"/>
      <c r="I10" s="26"/>
      <c r="J10" s="26"/>
      <c r="K10" s="26"/>
      <c r="L10" s="26"/>
      <c r="M10" s="26"/>
      <c r="N10" s="109"/>
      <c r="P10" s="138"/>
      <c r="Q10" s="138"/>
      <c r="R10" s="137"/>
    </row>
    <row r="11" spans="1:18" s="1" customFormat="1" ht="15.5" x14ac:dyDescent="0.35">
      <c r="A11" s="30" t="s">
        <v>37</v>
      </c>
      <c r="B11" s="23" t="s">
        <v>24</v>
      </c>
      <c r="C11" s="26"/>
      <c r="D11" s="26"/>
      <c r="E11" s="26"/>
      <c r="F11" s="26"/>
      <c r="G11" s="26"/>
      <c r="H11" s="26"/>
      <c r="I11" s="26"/>
      <c r="J11" s="26"/>
      <c r="K11" s="26"/>
      <c r="L11" s="26"/>
      <c r="M11" s="26"/>
      <c r="N11" s="109"/>
      <c r="P11" s="138"/>
      <c r="Q11" s="138"/>
      <c r="R11" s="137"/>
    </row>
    <row r="12" spans="1:18" s="1" customFormat="1" ht="16" thickBot="1" x14ac:dyDescent="0.4">
      <c r="A12" s="31" t="s">
        <v>37</v>
      </c>
      <c r="B12" s="24" t="s">
        <v>44</v>
      </c>
      <c r="C12" s="27"/>
      <c r="D12" s="27"/>
      <c r="E12" s="27"/>
      <c r="F12" s="27"/>
      <c r="G12" s="27"/>
      <c r="H12" s="27"/>
      <c r="I12" s="27"/>
      <c r="J12" s="27"/>
      <c r="K12" s="27"/>
      <c r="L12" s="27"/>
      <c r="M12" s="27"/>
      <c r="N12" s="110"/>
      <c r="P12" s="138"/>
      <c r="Q12" s="138"/>
      <c r="R12" s="137"/>
    </row>
    <row r="13" spans="1:18" s="1" customFormat="1" ht="15.5" x14ac:dyDescent="0.35">
      <c r="A13" s="29" t="s">
        <v>38</v>
      </c>
      <c r="B13" s="10" t="s">
        <v>35</v>
      </c>
      <c r="C13" s="25">
        <v>63</v>
      </c>
      <c r="D13" s="25">
        <v>63</v>
      </c>
      <c r="E13" s="25">
        <v>63</v>
      </c>
      <c r="F13" s="25">
        <v>63</v>
      </c>
      <c r="G13" s="25">
        <v>63</v>
      </c>
      <c r="H13" s="25">
        <v>63</v>
      </c>
      <c r="I13" s="25">
        <v>77</v>
      </c>
      <c r="J13" s="25">
        <v>77</v>
      </c>
      <c r="K13" s="25">
        <v>77</v>
      </c>
      <c r="L13" s="25">
        <v>77</v>
      </c>
      <c r="M13" s="25">
        <v>77</v>
      </c>
      <c r="N13" s="108">
        <v>77</v>
      </c>
      <c r="P13" s="138"/>
      <c r="Q13" s="138"/>
      <c r="R13" s="137"/>
    </row>
    <row r="14" spans="1:18" s="1" customFormat="1" ht="15.5" x14ac:dyDescent="0.35">
      <c r="A14" s="30" t="s">
        <v>38</v>
      </c>
      <c r="B14" s="23" t="s">
        <v>25</v>
      </c>
      <c r="C14" s="26"/>
      <c r="D14" s="26"/>
      <c r="E14" s="26"/>
      <c r="F14" s="26"/>
      <c r="G14" s="26"/>
      <c r="H14" s="26"/>
      <c r="I14" s="26"/>
      <c r="J14" s="26"/>
      <c r="K14" s="26"/>
      <c r="L14" s="26"/>
      <c r="M14" s="26"/>
      <c r="N14" s="109"/>
      <c r="P14" s="138"/>
      <c r="Q14" s="138"/>
      <c r="R14" s="137"/>
    </row>
    <row r="15" spans="1:18" s="1" customFormat="1" ht="15.5" x14ac:dyDescent="0.35">
      <c r="A15" s="30" t="s">
        <v>38</v>
      </c>
      <c r="B15" s="23" t="s">
        <v>24</v>
      </c>
      <c r="C15" s="26"/>
      <c r="D15" s="26"/>
      <c r="E15" s="26"/>
      <c r="F15" s="26"/>
      <c r="G15" s="26"/>
      <c r="H15" s="26"/>
      <c r="I15" s="26"/>
      <c r="J15" s="26"/>
      <c r="K15" s="26"/>
      <c r="L15" s="26"/>
      <c r="M15" s="26"/>
      <c r="N15" s="109"/>
      <c r="P15" s="138"/>
      <c r="Q15" s="138"/>
      <c r="R15" s="137"/>
    </row>
    <row r="16" spans="1:18" s="1" customFormat="1" ht="16" thickBot="1" x14ac:dyDescent="0.4">
      <c r="A16" s="31" t="s">
        <v>38</v>
      </c>
      <c r="B16" s="24" t="s">
        <v>44</v>
      </c>
      <c r="C16" s="27"/>
      <c r="D16" s="27"/>
      <c r="E16" s="27"/>
      <c r="F16" s="27"/>
      <c r="G16" s="27"/>
      <c r="H16" s="27"/>
      <c r="I16" s="27"/>
      <c r="J16" s="27"/>
      <c r="K16" s="27"/>
      <c r="L16" s="27"/>
      <c r="M16" s="27"/>
      <c r="N16" s="110"/>
      <c r="P16" s="138"/>
      <c r="Q16" s="138"/>
      <c r="R16" s="137"/>
    </row>
    <row r="17" spans="1:18" s="1" customFormat="1" ht="15.5" x14ac:dyDescent="0.35">
      <c r="A17" s="29" t="s">
        <v>36</v>
      </c>
      <c r="B17" s="10" t="s">
        <v>35</v>
      </c>
      <c r="C17" s="25">
        <v>151.20000000000002</v>
      </c>
      <c r="D17" s="25">
        <v>151.20000000000002</v>
      </c>
      <c r="E17" s="25">
        <v>151.20000000000002</v>
      </c>
      <c r="F17" s="25">
        <v>151.20000000000002</v>
      </c>
      <c r="G17" s="25">
        <v>151.20000000000002</v>
      </c>
      <c r="H17" s="25">
        <v>151.20000000000002</v>
      </c>
      <c r="I17" s="25">
        <v>184.8</v>
      </c>
      <c r="J17" s="25">
        <v>184.8</v>
      </c>
      <c r="K17" s="25">
        <v>184.8</v>
      </c>
      <c r="L17" s="25">
        <v>184.8</v>
      </c>
      <c r="M17" s="25">
        <v>184.8</v>
      </c>
      <c r="N17" s="108">
        <v>184.8</v>
      </c>
      <c r="P17" s="138"/>
      <c r="Q17" s="138"/>
      <c r="R17" s="137"/>
    </row>
    <row r="18" spans="1:18" s="1" customFormat="1" ht="15.5" x14ac:dyDescent="0.35">
      <c r="A18" s="30" t="s">
        <v>36</v>
      </c>
      <c r="B18" s="23" t="s">
        <v>25</v>
      </c>
      <c r="C18" s="26"/>
      <c r="D18" s="26"/>
      <c r="E18" s="26"/>
      <c r="F18" s="26"/>
      <c r="G18" s="26"/>
      <c r="H18" s="26"/>
      <c r="I18" s="26"/>
      <c r="J18" s="26"/>
      <c r="K18" s="26"/>
      <c r="L18" s="26"/>
      <c r="M18" s="26"/>
      <c r="N18" s="109"/>
      <c r="P18" s="138"/>
      <c r="Q18" s="138"/>
      <c r="R18" s="137"/>
    </row>
    <row r="19" spans="1:18" s="1" customFormat="1" ht="15.5" x14ac:dyDescent="0.35">
      <c r="A19" s="30" t="s">
        <v>36</v>
      </c>
      <c r="B19" s="23" t="s">
        <v>24</v>
      </c>
      <c r="C19" s="26"/>
      <c r="D19" s="26"/>
      <c r="E19" s="26"/>
      <c r="F19" s="26"/>
      <c r="G19" s="26"/>
      <c r="H19" s="26"/>
      <c r="I19" s="26"/>
      <c r="J19" s="26"/>
      <c r="K19" s="26"/>
      <c r="L19" s="26"/>
      <c r="M19" s="26"/>
      <c r="N19" s="109"/>
      <c r="P19" s="138"/>
      <c r="Q19" s="138"/>
      <c r="R19" s="137"/>
    </row>
    <row r="20" spans="1:18" s="1" customFormat="1" ht="15.5" x14ac:dyDescent="0.35">
      <c r="A20" s="30" t="s">
        <v>36</v>
      </c>
      <c r="B20" s="23" t="s">
        <v>44</v>
      </c>
      <c r="C20" s="26"/>
      <c r="D20" s="26"/>
      <c r="E20" s="26"/>
      <c r="F20" s="26"/>
      <c r="G20" s="26"/>
      <c r="H20" s="26"/>
      <c r="I20" s="26"/>
      <c r="J20" s="26"/>
      <c r="K20" s="26"/>
      <c r="L20" s="26"/>
      <c r="M20" s="26"/>
      <c r="N20" s="109"/>
      <c r="P20" s="138"/>
      <c r="Q20" s="138"/>
      <c r="R20" s="137"/>
    </row>
    <row r="21" spans="1:18" s="1" customFormat="1" ht="16" thickBot="1" x14ac:dyDescent="0.4">
      <c r="A21" s="31" t="s">
        <v>36</v>
      </c>
      <c r="B21" s="24" t="s">
        <v>45</v>
      </c>
      <c r="C21" s="27"/>
      <c r="D21" s="27"/>
      <c r="E21" s="27"/>
      <c r="F21" s="27"/>
      <c r="G21" s="27"/>
      <c r="H21" s="27"/>
      <c r="I21" s="27"/>
      <c r="J21" s="27"/>
      <c r="K21" s="27"/>
      <c r="L21" s="27"/>
      <c r="M21" s="27"/>
      <c r="N21" s="110"/>
      <c r="P21" s="138"/>
      <c r="Q21" s="138"/>
      <c r="R21" s="137"/>
    </row>
    <row r="22" spans="1:18" s="1" customFormat="1" ht="15.5" x14ac:dyDescent="0.35">
      <c r="A22" s="29" t="s">
        <v>39</v>
      </c>
      <c r="B22" s="10" t="s">
        <v>35</v>
      </c>
      <c r="C22" s="25">
        <v>45</v>
      </c>
      <c r="D22" s="25">
        <v>45</v>
      </c>
      <c r="E22" s="25">
        <v>45</v>
      </c>
      <c r="F22" s="25">
        <v>45</v>
      </c>
      <c r="G22" s="25">
        <v>45</v>
      </c>
      <c r="H22" s="25">
        <v>45</v>
      </c>
      <c r="I22" s="25">
        <v>55.000000000000007</v>
      </c>
      <c r="J22" s="25">
        <v>55.000000000000007</v>
      </c>
      <c r="K22" s="25">
        <v>55.000000000000007</v>
      </c>
      <c r="L22" s="25">
        <v>55.000000000000007</v>
      </c>
      <c r="M22" s="25">
        <v>55.000000000000007</v>
      </c>
      <c r="N22" s="108">
        <v>55.000000000000007</v>
      </c>
      <c r="P22" s="138"/>
      <c r="Q22" s="138"/>
      <c r="R22" s="137"/>
    </row>
    <row r="23" spans="1:18" s="1" customFormat="1" ht="15.5" x14ac:dyDescent="0.35">
      <c r="A23" s="30" t="s">
        <v>39</v>
      </c>
      <c r="B23" s="23" t="s">
        <v>25</v>
      </c>
      <c r="C23" s="26"/>
      <c r="D23" s="26"/>
      <c r="E23" s="26"/>
      <c r="F23" s="26"/>
      <c r="G23" s="26"/>
      <c r="H23" s="26"/>
      <c r="I23" s="26"/>
      <c r="J23" s="26"/>
      <c r="K23" s="26"/>
      <c r="L23" s="26"/>
      <c r="M23" s="26"/>
      <c r="N23" s="109"/>
      <c r="P23" s="138"/>
      <c r="Q23" s="138"/>
    </row>
    <row r="24" spans="1:18" s="1" customFormat="1" ht="15.5" x14ac:dyDescent="0.35">
      <c r="A24" s="30" t="s">
        <v>39</v>
      </c>
      <c r="B24" s="23" t="s">
        <v>24</v>
      </c>
      <c r="C24" s="26"/>
      <c r="D24" s="26"/>
      <c r="E24" s="26"/>
      <c r="F24" s="26"/>
      <c r="G24" s="26"/>
      <c r="H24" s="26"/>
      <c r="I24" s="26"/>
      <c r="J24" s="26"/>
      <c r="K24" s="26"/>
      <c r="L24" s="26"/>
      <c r="M24" s="26"/>
      <c r="N24" s="109"/>
      <c r="P24" s="138"/>
      <c r="Q24" s="138"/>
    </row>
    <row r="25" spans="1:18" s="1" customFormat="1" ht="16" thickBot="1" x14ac:dyDescent="0.4">
      <c r="A25" s="31" t="s">
        <v>39</v>
      </c>
      <c r="B25" s="24" t="s">
        <v>44</v>
      </c>
      <c r="C25" s="27"/>
      <c r="D25" s="27"/>
      <c r="E25" s="27"/>
      <c r="F25" s="27"/>
      <c r="G25" s="27"/>
      <c r="H25" s="27"/>
      <c r="I25" s="27"/>
      <c r="J25" s="27"/>
      <c r="K25" s="27"/>
      <c r="L25" s="27"/>
      <c r="M25" s="27"/>
      <c r="N25" s="110"/>
      <c r="P25" s="138"/>
      <c r="Q25" s="138"/>
    </row>
    <row r="26" spans="1:18" s="1" customFormat="1" ht="15.5" x14ac:dyDescent="0.35">
      <c r="A26" s="29" t="s">
        <v>47</v>
      </c>
      <c r="B26" s="10" t="s">
        <v>35</v>
      </c>
      <c r="C26" s="25">
        <f>C30+C34+C38+C42</f>
        <v>2597.3999999999996</v>
      </c>
      <c r="D26" s="25">
        <f t="shared" ref="D26:N26" si="2">D30+D34+D38+D42</f>
        <v>2597.3999999999996</v>
      </c>
      <c r="E26" s="25">
        <f t="shared" si="2"/>
        <v>2597.3999999999996</v>
      </c>
      <c r="F26" s="25">
        <f t="shared" si="2"/>
        <v>2597.3999999999996</v>
      </c>
      <c r="G26" s="25">
        <f t="shared" si="2"/>
        <v>2597.3999999999996</v>
      </c>
      <c r="H26" s="25">
        <f t="shared" si="2"/>
        <v>2597.3999999999996</v>
      </c>
      <c r="I26" s="25">
        <f t="shared" si="2"/>
        <v>3174.6000000000004</v>
      </c>
      <c r="J26" s="25">
        <f t="shared" si="2"/>
        <v>3174.6000000000004</v>
      </c>
      <c r="K26" s="25">
        <f t="shared" si="2"/>
        <v>3174.6000000000004</v>
      </c>
      <c r="L26" s="25">
        <f t="shared" si="2"/>
        <v>3174.6000000000004</v>
      </c>
      <c r="M26" s="25">
        <f t="shared" si="2"/>
        <v>3174.6000000000004</v>
      </c>
      <c r="N26" s="108">
        <f t="shared" si="2"/>
        <v>3174.6000000000004</v>
      </c>
      <c r="P26" s="138"/>
      <c r="Q26" s="138"/>
    </row>
    <row r="27" spans="1:18" s="1" customFormat="1" ht="15.5" x14ac:dyDescent="0.35">
      <c r="A27" s="30" t="s">
        <v>47</v>
      </c>
      <c r="B27" s="23" t="s">
        <v>25</v>
      </c>
      <c r="C27" s="26"/>
      <c r="D27" s="26"/>
      <c r="E27" s="26"/>
      <c r="F27" s="26"/>
      <c r="G27" s="26"/>
      <c r="H27" s="26"/>
      <c r="I27" s="26"/>
      <c r="J27" s="26"/>
      <c r="K27" s="26"/>
      <c r="L27" s="26"/>
      <c r="M27" s="26"/>
      <c r="N27" s="109"/>
      <c r="P27" s="138"/>
      <c r="Q27" s="138"/>
    </row>
    <row r="28" spans="1:18" s="1" customFormat="1" ht="15.5" x14ac:dyDescent="0.35">
      <c r="A28" s="30" t="s">
        <v>47</v>
      </c>
      <c r="B28" s="23" t="s">
        <v>24</v>
      </c>
      <c r="C28" s="26"/>
      <c r="D28" s="26"/>
      <c r="E28" s="26"/>
      <c r="F28" s="26"/>
      <c r="G28" s="26"/>
      <c r="H28" s="26"/>
      <c r="I28" s="26"/>
      <c r="J28" s="26"/>
      <c r="K28" s="26"/>
      <c r="L28" s="26"/>
      <c r="M28" s="26"/>
      <c r="N28" s="109"/>
      <c r="P28" s="138"/>
      <c r="Q28" s="138"/>
    </row>
    <row r="29" spans="1:18" s="1" customFormat="1" ht="16" thickBot="1" x14ac:dyDescent="0.4">
      <c r="A29" s="31" t="s">
        <v>47</v>
      </c>
      <c r="B29" s="24" t="s">
        <v>44</v>
      </c>
      <c r="C29" s="27"/>
      <c r="D29" s="27"/>
      <c r="E29" s="27"/>
      <c r="F29" s="27"/>
      <c r="G29" s="27"/>
      <c r="H29" s="27"/>
      <c r="I29" s="27"/>
      <c r="J29" s="27"/>
      <c r="K29" s="27"/>
      <c r="L29" s="27"/>
      <c r="M29" s="27"/>
      <c r="N29" s="110"/>
      <c r="P29" s="138"/>
      <c r="Q29" s="138"/>
    </row>
    <row r="30" spans="1:18" s="1" customFormat="1" ht="15.5" x14ac:dyDescent="0.35">
      <c r="A30" s="29" t="s">
        <v>40</v>
      </c>
      <c r="B30" s="10" t="s">
        <v>35</v>
      </c>
      <c r="C30" s="25">
        <v>419.40000000000003</v>
      </c>
      <c r="D30" s="25">
        <v>419.40000000000003</v>
      </c>
      <c r="E30" s="25">
        <v>419.40000000000003</v>
      </c>
      <c r="F30" s="25">
        <v>419.40000000000003</v>
      </c>
      <c r="G30" s="25">
        <v>419.40000000000003</v>
      </c>
      <c r="H30" s="25">
        <v>419.40000000000003</v>
      </c>
      <c r="I30" s="25">
        <v>512.6</v>
      </c>
      <c r="J30" s="25">
        <v>512.6</v>
      </c>
      <c r="K30" s="25">
        <v>512.6</v>
      </c>
      <c r="L30" s="25">
        <v>512.6</v>
      </c>
      <c r="M30" s="25">
        <v>512.6</v>
      </c>
      <c r="N30" s="108">
        <v>512.6</v>
      </c>
      <c r="P30" s="138"/>
      <c r="Q30" s="138"/>
    </row>
    <row r="31" spans="1:18" s="1" customFormat="1" ht="15.5" x14ac:dyDescent="0.35">
      <c r="A31" s="30" t="s">
        <v>40</v>
      </c>
      <c r="B31" s="23" t="s">
        <v>25</v>
      </c>
      <c r="C31" s="26"/>
      <c r="D31" s="26"/>
      <c r="E31" s="26"/>
      <c r="F31" s="26"/>
      <c r="G31" s="26"/>
      <c r="H31" s="26"/>
      <c r="I31" s="26"/>
      <c r="J31" s="26"/>
      <c r="K31" s="26"/>
      <c r="L31" s="26"/>
      <c r="M31" s="26"/>
      <c r="N31" s="109"/>
      <c r="P31" s="138"/>
      <c r="Q31" s="138"/>
    </row>
    <row r="32" spans="1:18" s="1" customFormat="1" ht="15.5" x14ac:dyDescent="0.35">
      <c r="A32" s="30" t="s">
        <v>40</v>
      </c>
      <c r="B32" s="23" t="s">
        <v>24</v>
      </c>
      <c r="C32" s="26"/>
      <c r="D32" s="26"/>
      <c r="E32" s="26"/>
      <c r="F32" s="26"/>
      <c r="G32" s="26"/>
      <c r="H32" s="26"/>
      <c r="I32" s="26"/>
      <c r="J32" s="26"/>
      <c r="K32" s="26"/>
      <c r="L32" s="26"/>
      <c r="M32" s="26"/>
      <c r="N32" s="109"/>
      <c r="P32" s="138"/>
      <c r="Q32" s="138"/>
    </row>
    <row r="33" spans="1:20" s="1" customFormat="1" ht="20.149999999999999" customHeight="1" thickBot="1" x14ac:dyDescent="0.4">
      <c r="A33" s="31" t="s">
        <v>40</v>
      </c>
      <c r="B33" s="24" t="s">
        <v>44</v>
      </c>
      <c r="C33" s="27"/>
      <c r="D33" s="27"/>
      <c r="E33" s="27"/>
      <c r="F33" s="27"/>
      <c r="G33" s="27"/>
      <c r="H33" s="27"/>
      <c r="I33" s="27"/>
      <c r="J33" s="27"/>
      <c r="K33" s="27"/>
      <c r="L33" s="27"/>
      <c r="M33" s="27"/>
      <c r="N33" s="110"/>
      <c r="P33" s="138"/>
      <c r="Q33" s="138"/>
    </row>
    <row r="34" spans="1:20" s="1" customFormat="1" ht="20.149999999999999" customHeight="1" x14ac:dyDescent="0.35">
      <c r="A34" s="29" t="s">
        <v>41</v>
      </c>
      <c r="B34" s="10" t="s">
        <v>35</v>
      </c>
      <c r="C34" s="25">
        <v>837</v>
      </c>
      <c r="D34" s="25">
        <v>837</v>
      </c>
      <c r="E34" s="25">
        <v>837</v>
      </c>
      <c r="F34" s="25">
        <v>837</v>
      </c>
      <c r="G34" s="25">
        <v>837</v>
      </c>
      <c r="H34" s="25">
        <v>837</v>
      </c>
      <c r="I34" s="25">
        <v>1023.0000000000001</v>
      </c>
      <c r="J34" s="25">
        <v>1023.0000000000001</v>
      </c>
      <c r="K34" s="25">
        <v>1023.0000000000001</v>
      </c>
      <c r="L34" s="25">
        <v>1023.0000000000001</v>
      </c>
      <c r="M34" s="25">
        <v>1023.0000000000001</v>
      </c>
      <c r="N34" s="108">
        <v>1023.0000000000001</v>
      </c>
      <c r="P34" s="138"/>
      <c r="Q34" s="138"/>
    </row>
    <row r="35" spans="1:20" s="1" customFormat="1" ht="20.149999999999999" customHeight="1" x14ac:dyDescent="0.35">
      <c r="A35" s="30" t="s">
        <v>41</v>
      </c>
      <c r="B35" s="23" t="s">
        <v>25</v>
      </c>
      <c r="C35" s="26"/>
      <c r="D35" s="26"/>
      <c r="E35" s="26"/>
      <c r="F35" s="26"/>
      <c r="G35" s="26"/>
      <c r="H35" s="26"/>
      <c r="I35" s="26"/>
      <c r="J35" s="26"/>
      <c r="K35" s="26"/>
      <c r="L35" s="26"/>
      <c r="M35" s="26"/>
      <c r="N35" s="109"/>
      <c r="P35" s="138"/>
      <c r="Q35" s="138"/>
    </row>
    <row r="36" spans="1:20" s="1" customFormat="1" ht="20.149999999999999" customHeight="1" x14ac:dyDescent="0.35">
      <c r="A36" s="30" t="s">
        <v>41</v>
      </c>
      <c r="B36" s="23" t="s">
        <v>24</v>
      </c>
      <c r="C36" s="26"/>
      <c r="D36" s="26"/>
      <c r="E36" s="26"/>
      <c r="F36" s="26"/>
      <c r="G36" s="26"/>
      <c r="H36" s="26"/>
      <c r="I36" s="26"/>
      <c r="J36" s="26"/>
      <c r="K36" s="26"/>
      <c r="L36" s="26"/>
      <c r="M36" s="26"/>
      <c r="N36" s="109"/>
      <c r="P36" s="138"/>
      <c r="Q36" s="138"/>
    </row>
    <row r="37" spans="1:20" s="1" customFormat="1" ht="20.149999999999999" customHeight="1" thickBot="1" x14ac:dyDescent="0.4">
      <c r="A37" s="31" t="s">
        <v>41</v>
      </c>
      <c r="B37" s="24" t="s">
        <v>44</v>
      </c>
      <c r="C37" s="27"/>
      <c r="D37" s="27"/>
      <c r="E37" s="27"/>
      <c r="F37" s="27"/>
      <c r="G37" s="27"/>
      <c r="H37" s="27"/>
      <c r="I37" s="27"/>
      <c r="J37" s="27"/>
      <c r="K37" s="27"/>
      <c r="L37" s="27"/>
      <c r="M37" s="27"/>
      <c r="N37" s="110"/>
      <c r="P37" s="138"/>
      <c r="Q37" s="138"/>
    </row>
    <row r="38" spans="1:20" s="1" customFormat="1" ht="20.149999999999999" customHeight="1" x14ac:dyDescent="0.35">
      <c r="A38" s="29" t="s">
        <v>42</v>
      </c>
      <c r="B38" s="10" t="s">
        <v>35</v>
      </c>
      <c r="C38" s="25">
        <v>1315.8</v>
      </c>
      <c r="D38" s="25">
        <v>1315.8</v>
      </c>
      <c r="E38" s="25">
        <v>1315.8</v>
      </c>
      <c r="F38" s="25">
        <v>1315.8</v>
      </c>
      <c r="G38" s="25">
        <v>1315.8</v>
      </c>
      <c r="H38" s="25">
        <v>1315.8</v>
      </c>
      <c r="I38" s="25">
        <v>1608.2</v>
      </c>
      <c r="J38" s="25">
        <v>1608.2</v>
      </c>
      <c r="K38" s="25">
        <v>1608.2</v>
      </c>
      <c r="L38" s="25">
        <v>1608.2</v>
      </c>
      <c r="M38" s="25">
        <v>1608.2</v>
      </c>
      <c r="N38" s="108">
        <v>1608.2</v>
      </c>
      <c r="P38" s="138"/>
      <c r="Q38" s="138"/>
    </row>
    <row r="39" spans="1:20" ht="20.149999999999999" customHeight="1" x14ac:dyDescent="0.35">
      <c r="A39" s="30" t="s">
        <v>42</v>
      </c>
      <c r="B39" s="23" t="s">
        <v>25</v>
      </c>
      <c r="C39" s="26"/>
      <c r="D39" s="26"/>
      <c r="E39" s="26"/>
      <c r="F39" s="26"/>
      <c r="G39" s="26"/>
      <c r="H39" s="26"/>
      <c r="I39" s="26"/>
      <c r="J39" s="26"/>
      <c r="K39" s="26"/>
      <c r="L39" s="26"/>
      <c r="M39" s="26"/>
      <c r="N39" s="109"/>
      <c r="P39" s="138"/>
      <c r="Q39" s="138"/>
    </row>
    <row r="40" spans="1:20" ht="20.149999999999999" customHeight="1" x14ac:dyDescent="0.35">
      <c r="A40" s="30" t="s">
        <v>42</v>
      </c>
      <c r="B40" s="23" t="s">
        <v>24</v>
      </c>
      <c r="C40" s="26"/>
      <c r="D40" s="26"/>
      <c r="E40" s="26"/>
      <c r="F40" s="26"/>
      <c r="G40" s="26"/>
      <c r="H40" s="26"/>
      <c r="I40" s="26"/>
      <c r="J40" s="26"/>
      <c r="K40" s="26"/>
      <c r="L40" s="26"/>
      <c r="M40" s="26"/>
      <c r="N40" s="109"/>
      <c r="P40" s="138"/>
      <c r="Q40" s="138"/>
    </row>
    <row r="41" spans="1:20" ht="20.149999999999999" customHeight="1" thickBot="1" x14ac:dyDescent="0.4">
      <c r="A41" s="31" t="s">
        <v>42</v>
      </c>
      <c r="B41" s="24" t="s">
        <v>44</v>
      </c>
      <c r="C41" s="27"/>
      <c r="D41" s="27"/>
      <c r="E41" s="27"/>
      <c r="F41" s="27"/>
      <c r="G41" s="27"/>
      <c r="H41" s="27"/>
      <c r="I41" s="27"/>
      <c r="J41" s="27"/>
      <c r="K41" s="27"/>
      <c r="L41" s="27"/>
      <c r="M41" s="27"/>
      <c r="N41" s="109"/>
      <c r="P41" s="138"/>
      <c r="Q41" s="138"/>
    </row>
    <row r="42" spans="1:20" ht="20.149999999999999" customHeight="1" x14ac:dyDescent="0.35">
      <c r="A42" s="29" t="s">
        <v>43</v>
      </c>
      <c r="B42" s="10" t="s">
        <v>35</v>
      </c>
      <c r="C42" s="25">
        <v>25.2</v>
      </c>
      <c r="D42" s="25">
        <v>25.2</v>
      </c>
      <c r="E42" s="25">
        <v>25.2</v>
      </c>
      <c r="F42" s="25">
        <v>25.2</v>
      </c>
      <c r="G42" s="25">
        <v>25.2</v>
      </c>
      <c r="H42" s="25">
        <v>25.2</v>
      </c>
      <c r="I42" s="25">
        <v>30.800000000000004</v>
      </c>
      <c r="J42" s="25">
        <v>30.800000000000004</v>
      </c>
      <c r="K42" s="25">
        <v>30.800000000000004</v>
      </c>
      <c r="L42" s="25">
        <v>30.800000000000004</v>
      </c>
      <c r="M42" s="25">
        <v>30.800000000000004</v>
      </c>
      <c r="N42" s="108">
        <v>30.800000000000004</v>
      </c>
      <c r="P42" s="138"/>
      <c r="Q42" s="138"/>
    </row>
    <row r="43" spans="1:20" ht="20.149999999999999" customHeight="1" x14ac:dyDescent="0.35">
      <c r="A43" s="30" t="s">
        <v>43</v>
      </c>
      <c r="B43" s="23" t="s">
        <v>25</v>
      </c>
      <c r="C43" s="26"/>
      <c r="D43" s="26"/>
      <c r="E43" s="26"/>
      <c r="F43" s="26"/>
      <c r="G43" s="26"/>
      <c r="H43" s="26"/>
      <c r="I43" s="26"/>
      <c r="J43" s="26"/>
      <c r="K43" s="26"/>
      <c r="L43" s="26"/>
      <c r="M43" s="26"/>
      <c r="N43" s="109"/>
      <c r="P43" s="138"/>
      <c r="Q43" s="138"/>
    </row>
    <row r="44" spans="1:20" ht="20.149999999999999" customHeight="1" x14ac:dyDescent="0.35">
      <c r="A44" s="30" t="s">
        <v>43</v>
      </c>
      <c r="B44" s="23" t="s">
        <v>24</v>
      </c>
      <c r="C44" s="26"/>
      <c r="D44" s="26"/>
      <c r="E44" s="26"/>
      <c r="F44" s="26"/>
      <c r="G44" s="26"/>
      <c r="H44" s="26"/>
      <c r="I44" s="26"/>
      <c r="J44" s="26"/>
      <c r="K44" s="26"/>
      <c r="L44" s="26"/>
      <c r="M44" s="26"/>
      <c r="N44" s="109"/>
      <c r="P44" s="138"/>
      <c r="Q44" s="138"/>
    </row>
    <row r="45" spans="1:20" ht="20.149999999999999" customHeight="1" thickBot="1" x14ac:dyDescent="0.4">
      <c r="A45" s="31" t="s">
        <v>43</v>
      </c>
      <c r="B45" s="24" t="s">
        <v>44</v>
      </c>
      <c r="C45" s="27"/>
      <c r="D45" s="27"/>
      <c r="E45" s="27"/>
      <c r="F45" s="27"/>
      <c r="G45" s="27"/>
      <c r="H45" s="27"/>
      <c r="I45" s="27"/>
      <c r="J45" s="27"/>
      <c r="K45" s="27"/>
      <c r="L45" s="27"/>
      <c r="M45" s="27"/>
      <c r="N45" s="110"/>
      <c r="P45" s="138"/>
      <c r="Q45" s="138"/>
    </row>
    <row r="46" spans="1:20" x14ac:dyDescent="0.35">
      <c r="A46" s="9"/>
      <c r="B46" s="9"/>
      <c r="C46" s="9"/>
      <c r="D46" s="9"/>
      <c r="E46" s="9"/>
      <c r="F46" s="9"/>
      <c r="G46" s="9"/>
      <c r="H46" s="9"/>
      <c r="I46" s="9"/>
      <c r="J46" s="9"/>
      <c r="K46" s="9"/>
      <c r="L46" s="9"/>
      <c r="M46" s="9"/>
      <c r="N46" s="9"/>
      <c r="T46" s="159"/>
    </row>
    <row r="47" spans="1:20" x14ac:dyDescent="0.35">
      <c r="A47" s="9"/>
      <c r="B47" s="9"/>
    </row>
    <row r="48" spans="1:20" x14ac:dyDescent="0.35">
      <c r="A48" s="9"/>
      <c r="B48" s="9"/>
    </row>
    <row r="49" spans="1:2" x14ac:dyDescent="0.35">
      <c r="A49" s="9"/>
      <c r="B49" s="9"/>
    </row>
    <row r="50" spans="1:2" x14ac:dyDescent="0.35">
      <c r="A50" s="9"/>
      <c r="B50" s="9"/>
    </row>
    <row r="51" spans="1:2" x14ac:dyDescent="0.35">
      <c r="A51" s="9"/>
      <c r="B51" s="9"/>
    </row>
  </sheetData>
  <mergeCells count="1">
    <mergeCell ref="C1:N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2"/>
  <sheetViews>
    <sheetView zoomScale="70" zoomScaleNormal="70" workbookViewId="0">
      <selection activeCell="I4" sqref="I4:N4"/>
    </sheetView>
  </sheetViews>
  <sheetFormatPr defaultColWidth="8.54296875" defaultRowHeight="14.5" x14ac:dyDescent="0.35"/>
  <cols>
    <col min="1" max="1" width="32.26953125" bestFit="1" customWidth="1"/>
    <col min="2" max="2" width="18.453125" customWidth="1"/>
    <col min="3" max="4" width="13.453125" customWidth="1"/>
    <col min="5" max="14" width="16.1796875" customWidth="1"/>
    <col min="15" max="15" width="8.54296875" style="32"/>
    <col min="16" max="17" width="9.81640625" style="32" bestFit="1" customWidth="1"/>
    <col min="18" max="18" width="8.54296875" style="32"/>
    <col min="19" max="19" width="9.26953125" style="32" bestFit="1" customWidth="1"/>
    <col min="20" max="16384" width="8.54296875" style="32"/>
  </cols>
  <sheetData>
    <row r="1" spans="1:14" customFormat="1" ht="19" thickBot="1" x14ac:dyDescent="0.5">
      <c r="C1" s="179" t="s">
        <v>28</v>
      </c>
      <c r="D1" s="180"/>
      <c r="E1" s="180"/>
      <c r="F1" s="180"/>
      <c r="G1" s="180"/>
      <c r="H1" s="180"/>
      <c r="I1" s="180"/>
      <c r="J1" s="180"/>
      <c r="K1" s="180"/>
      <c r="L1" s="180"/>
      <c r="M1" s="180"/>
      <c r="N1" s="180"/>
    </row>
    <row r="2" spans="1:14" customFormat="1" ht="43.5" customHeight="1" thickBot="1" x14ac:dyDescent="0.4">
      <c r="A2" s="181" t="s">
        <v>26</v>
      </c>
      <c r="B2" s="182"/>
      <c r="C2" s="89">
        <v>45046</v>
      </c>
      <c r="D2" s="89">
        <f t="shared" ref="D2:N2" si="0">EOMONTH(C2,1)</f>
        <v>45077</v>
      </c>
      <c r="E2" s="89">
        <f t="shared" si="0"/>
        <v>45107</v>
      </c>
      <c r="F2" s="89">
        <f t="shared" si="0"/>
        <v>45138</v>
      </c>
      <c r="G2" s="89">
        <f t="shared" si="0"/>
        <v>45169</v>
      </c>
      <c r="H2" s="89">
        <f t="shared" si="0"/>
        <v>45199</v>
      </c>
      <c r="I2" s="89">
        <f t="shared" si="0"/>
        <v>45230</v>
      </c>
      <c r="J2" s="89">
        <f t="shared" si="0"/>
        <v>45260</v>
      </c>
      <c r="K2" s="89">
        <f t="shared" si="0"/>
        <v>45291</v>
      </c>
      <c r="L2" s="89">
        <f t="shared" si="0"/>
        <v>45322</v>
      </c>
      <c r="M2" s="89">
        <f t="shared" si="0"/>
        <v>45351</v>
      </c>
      <c r="N2" s="98">
        <f t="shared" si="0"/>
        <v>45382</v>
      </c>
    </row>
    <row r="3" spans="1:14" s="35" customFormat="1" ht="42" customHeight="1" thickBot="1" x14ac:dyDescent="0.4">
      <c r="A3" s="33" t="s">
        <v>33</v>
      </c>
      <c r="B3" s="34" t="s">
        <v>34</v>
      </c>
      <c r="C3" s="4" t="s">
        <v>51</v>
      </c>
      <c r="D3" s="4" t="s">
        <v>52</v>
      </c>
      <c r="E3" s="111" t="s">
        <v>53</v>
      </c>
      <c r="F3" s="111" t="s">
        <v>54</v>
      </c>
      <c r="G3" s="111" t="s">
        <v>55</v>
      </c>
      <c r="H3" s="111" t="s">
        <v>56</v>
      </c>
      <c r="I3" s="111" t="s">
        <v>57</v>
      </c>
      <c r="J3" s="111" t="s">
        <v>58</v>
      </c>
      <c r="K3" s="111" t="s">
        <v>59</v>
      </c>
      <c r="L3" s="111" t="s">
        <v>60</v>
      </c>
      <c r="M3" s="111" t="s">
        <v>61</v>
      </c>
      <c r="N3" s="98" t="s">
        <v>62</v>
      </c>
    </row>
    <row r="4" spans="1:14" ht="15.5" x14ac:dyDescent="0.35">
      <c r="A4" s="19" t="s">
        <v>0</v>
      </c>
      <c r="B4" s="10" t="s">
        <v>35</v>
      </c>
      <c r="C4" s="123">
        <f>C7+C10+C13+C16+C19+C22+C25+C28+C31+C34+C37+C40+C43+C46+C49+C52+C55+C58+C61+C64+C67+C70+C73</f>
        <v>4180.37</v>
      </c>
      <c r="D4" s="123">
        <f t="shared" ref="D4:N4" si="1">D7+D10+D13+D16+D19+D22+D25+D28+D31+D34+D37+D40+D43+D46+D49+D52+D55+D58+D61+D64+D67+D70+D73</f>
        <v>4380.37</v>
      </c>
      <c r="E4" s="123">
        <f t="shared" si="1"/>
        <v>4620.37</v>
      </c>
      <c r="F4" s="123">
        <f t="shared" si="1"/>
        <v>4620.37</v>
      </c>
      <c r="G4" s="123">
        <f t="shared" si="1"/>
        <v>4620.37</v>
      </c>
      <c r="H4" s="123">
        <f t="shared" si="1"/>
        <v>4620.37</v>
      </c>
      <c r="I4" s="123">
        <f t="shared" si="1"/>
        <v>5504.8966666666665</v>
      </c>
      <c r="J4" s="123">
        <f t="shared" si="1"/>
        <v>5504.8966666666665</v>
      </c>
      <c r="K4" s="123">
        <f t="shared" si="1"/>
        <v>5504.8966666666665</v>
      </c>
      <c r="L4" s="123">
        <f t="shared" si="1"/>
        <v>5504.8966666666665</v>
      </c>
      <c r="M4" s="123">
        <f t="shared" si="1"/>
        <v>5504.8966666666665</v>
      </c>
      <c r="N4" s="125">
        <f t="shared" si="1"/>
        <v>5504.8966666666665</v>
      </c>
    </row>
    <row r="5" spans="1:14" ht="15.5" x14ac:dyDescent="0.35">
      <c r="A5" s="20" t="s">
        <v>0</v>
      </c>
      <c r="B5" s="8" t="s">
        <v>25</v>
      </c>
      <c r="C5" s="126"/>
      <c r="D5" s="126"/>
      <c r="E5" s="126"/>
      <c r="F5" s="126"/>
      <c r="G5" s="126"/>
      <c r="H5" s="126"/>
      <c r="I5" s="126"/>
      <c r="J5" s="126"/>
      <c r="K5" s="126"/>
      <c r="L5" s="126"/>
      <c r="M5" s="126"/>
      <c r="N5" s="129"/>
    </row>
    <row r="6" spans="1:14" ht="16" thickBot="1" x14ac:dyDescent="0.4">
      <c r="A6" s="21" t="s">
        <v>0</v>
      </c>
      <c r="B6" s="11" t="s">
        <v>24</v>
      </c>
      <c r="C6" s="126"/>
      <c r="D6" s="126"/>
      <c r="E6" s="126"/>
      <c r="F6" s="126"/>
      <c r="G6" s="126"/>
      <c r="H6" s="126"/>
      <c r="I6" s="126"/>
      <c r="J6" s="126"/>
      <c r="K6" s="126"/>
      <c r="L6" s="126"/>
      <c r="M6" s="126"/>
      <c r="N6" s="129"/>
    </row>
    <row r="7" spans="1:14" ht="15.5" x14ac:dyDescent="0.35">
      <c r="A7" s="19" t="s">
        <v>1</v>
      </c>
      <c r="B7" s="10" t="s">
        <v>35</v>
      </c>
      <c r="C7" s="123">
        <v>51</v>
      </c>
      <c r="D7" s="123">
        <v>51</v>
      </c>
      <c r="E7" s="123">
        <v>51</v>
      </c>
      <c r="F7" s="123">
        <v>51</v>
      </c>
      <c r="G7" s="123">
        <v>51</v>
      </c>
      <c r="H7" s="123">
        <v>51</v>
      </c>
      <c r="I7" s="123">
        <v>62.333333333333336</v>
      </c>
      <c r="J7" s="123">
        <v>62.333333333333336</v>
      </c>
      <c r="K7" s="123">
        <v>62.333333333333336</v>
      </c>
      <c r="L7" s="123">
        <v>62.333333333333336</v>
      </c>
      <c r="M7" s="123">
        <v>62.333333333333336</v>
      </c>
      <c r="N7" s="125">
        <v>62.333333333333336</v>
      </c>
    </row>
    <row r="8" spans="1:14" ht="15.5" x14ac:dyDescent="0.35">
      <c r="A8" s="20" t="s">
        <v>1</v>
      </c>
      <c r="B8" s="8" t="s">
        <v>25</v>
      </c>
      <c r="C8" s="126"/>
      <c r="D8" s="126"/>
      <c r="E8" s="126"/>
      <c r="F8" s="126"/>
      <c r="G8" s="126"/>
      <c r="H8" s="126"/>
      <c r="I8" s="126"/>
      <c r="J8" s="126"/>
      <c r="K8" s="126"/>
      <c r="L8" s="126"/>
      <c r="M8" s="126"/>
      <c r="N8" s="129"/>
    </row>
    <row r="9" spans="1:14" ht="16" thickBot="1" x14ac:dyDescent="0.4">
      <c r="A9" s="21" t="s">
        <v>1</v>
      </c>
      <c r="B9" s="11" t="s">
        <v>24</v>
      </c>
      <c r="C9" s="130"/>
      <c r="D9" s="130"/>
      <c r="E9" s="130"/>
      <c r="F9" s="130"/>
      <c r="G9" s="130"/>
      <c r="H9" s="130"/>
      <c r="I9" s="130"/>
      <c r="J9" s="130"/>
      <c r="K9" s="130"/>
      <c r="L9" s="130"/>
      <c r="M9" s="130"/>
      <c r="N9" s="131"/>
    </row>
    <row r="10" spans="1:14" ht="15.5" x14ac:dyDescent="0.35">
      <c r="A10" s="19" t="s">
        <v>2</v>
      </c>
      <c r="B10" s="10" t="s">
        <v>35</v>
      </c>
      <c r="C10" s="123">
        <v>135</v>
      </c>
      <c r="D10" s="123">
        <v>135</v>
      </c>
      <c r="E10" s="123">
        <v>135</v>
      </c>
      <c r="F10" s="123">
        <v>135</v>
      </c>
      <c r="G10" s="123">
        <v>135</v>
      </c>
      <c r="H10" s="123">
        <v>135</v>
      </c>
      <c r="I10" s="123">
        <v>165</v>
      </c>
      <c r="J10" s="123">
        <v>165</v>
      </c>
      <c r="K10" s="123">
        <v>165</v>
      </c>
      <c r="L10" s="123">
        <v>165</v>
      </c>
      <c r="M10" s="123">
        <v>165</v>
      </c>
      <c r="N10" s="125">
        <v>165</v>
      </c>
    </row>
    <row r="11" spans="1:14" ht="15.5" x14ac:dyDescent="0.35">
      <c r="A11" s="20" t="s">
        <v>2</v>
      </c>
      <c r="B11" s="8" t="s">
        <v>25</v>
      </c>
      <c r="C11" s="126"/>
      <c r="D11" s="126"/>
      <c r="E11" s="126"/>
      <c r="F11" s="126"/>
      <c r="G11" s="126"/>
      <c r="H11" s="126"/>
      <c r="I11" s="126"/>
      <c r="J11" s="126"/>
      <c r="K11" s="126"/>
      <c r="L11" s="126"/>
      <c r="M11" s="126"/>
      <c r="N11" s="129"/>
    </row>
    <row r="12" spans="1:14" ht="16" thickBot="1" x14ac:dyDescent="0.4">
      <c r="A12" s="21" t="s">
        <v>2</v>
      </c>
      <c r="B12" s="11" t="s">
        <v>24</v>
      </c>
      <c r="C12" s="130"/>
      <c r="D12" s="130"/>
      <c r="E12" s="130"/>
      <c r="F12" s="130"/>
      <c r="G12" s="130"/>
      <c r="H12" s="130"/>
      <c r="I12" s="130"/>
      <c r="J12" s="130"/>
      <c r="K12" s="130"/>
      <c r="L12" s="130"/>
      <c r="M12" s="130"/>
      <c r="N12" s="131"/>
    </row>
    <row r="13" spans="1:14" ht="15.5" x14ac:dyDescent="0.35">
      <c r="A13" s="19" t="s">
        <v>3</v>
      </c>
      <c r="B13" s="10" t="s">
        <v>35</v>
      </c>
      <c r="C13" s="123">
        <v>336.9</v>
      </c>
      <c r="D13" s="123">
        <v>336.9</v>
      </c>
      <c r="E13" s="123">
        <v>336.9</v>
      </c>
      <c r="F13" s="123">
        <v>336.9</v>
      </c>
      <c r="G13" s="123">
        <v>336.9</v>
      </c>
      <c r="H13" s="123">
        <v>336.9</v>
      </c>
      <c r="I13" s="123">
        <v>411.76666666666665</v>
      </c>
      <c r="J13" s="123">
        <v>411.76666666666665</v>
      </c>
      <c r="K13" s="123">
        <v>411.76666666666665</v>
      </c>
      <c r="L13" s="123">
        <v>411.76666666666665</v>
      </c>
      <c r="M13" s="123">
        <v>411.76666666666665</v>
      </c>
      <c r="N13" s="125">
        <v>411.76666666666665</v>
      </c>
    </row>
    <row r="14" spans="1:14" ht="15.5" x14ac:dyDescent="0.35">
      <c r="A14" s="20" t="s">
        <v>3</v>
      </c>
      <c r="B14" s="8" t="s">
        <v>25</v>
      </c>
      <c r="C14" s="126"/>
      <c r="D14" s="126"/>
      <c r="E14" s="126"/>
      <c r="F14" s="126"/>
      <c r="G14" s="126"/>
      <c r="H14" s="126"/>
      <c r="I14" s="126"/>
      <c r="J14" s="126"/>
      <c r="K14" s="126"/>
      <c r="L14" s="126"/>
      <c r="M14" s="126"/>
      <c r="N14" s="129"/>
    </row>
    <row r="15" spans="1:14" ht="16" thickBot="1" x14ac:dyDescent="0.4">
      <c r="A15" s="21" t="s">
        <v>3</v>
      </c>
      <c r="B15" s="11" t="s">
        <v>24</v>
      </c>
      <c r="C15" s="130"/>
      <c r="D15" s="130"/>
      <c r="E15" s="130"/>
      <c r="F15" s="130"/>
      <c r="G15" s="130"/>
      <c r="H15" s="130"/>
      <c r="I15" s="130"/>
      <c r="J15" s="130"/>
      <c r="K15" s="130"/>
      <c r="L15" s="130"/>
      <c r="M15" s="130"/>
      <c r="N15" s="131"/>
    </row>
    <row r="16" spans="1:14" ht="15.5" x14ac:dyDescent="0.35">
      <c r="A16" s="19" t="s">
        <v>4</v>
      </c>
      <c r="B16" s="10" t="s">
        <v>35</v>
      </c>
      <c r="C16" s="123">
        <v>99.9</v>
      </c>
      <c r="D16" s="123">
        <v>99.9</v>
      </c>
      <c r="E16" s="123">
        <v>99.9</v>
      </c>
      <c r="F16" s="123">
        <v>99.9</v>
      </c>
      <c r="G16" s="123">
        <v>99.9</v>
      </c>
      <c r="H16" s="123">
        <v>99.9</v>
      </c>
      <c r="I16" s="123">
        <v>122.10000000000001</v>
      </c>
      <c r="J16" s="123">
        <v>122.10000000000001</v>
      </c>
      <c r="K16" s="123">
        <v>122.10000000000001</v>
      </c>
      <c r="L16" s="123">
        <v>122.10000000000001</v>
      </c>
      <c r="M16" s="123">
        <v>122.10000000000001</v>
      </c>
      <c r="N16" s="125">
        <v>122.10000000000001</v>
      </c>
    </row>
    <row r="17" spans="1:14" ht="15.5" x14ac:dyDescent="0.35">
      <c r="A17" s="20" t="s">
        <v>4</v>
      </c>
      <c r="B17" s="8" t="s">
        <v>25</v>
      </c>
      <c r="C17" s="126"/>
      <c r="D17" s="126"/>
      <c r="E17" s="126"/>
      <c r="F17" s="126"/>
      <c r="G17" s="126"/>
      <c r="H17" s="126"/>
      <c r="I17" s="126"/>
      <c r="J17" s="126"/>
      <c r="K17" s="126"/>
      <c r="L17" s="126"/>
      <c r="M17" s="126"/>
      <c r="N17" s="129"/>
    </row>
    <row r="18" spans="1:14" ht="16" thickBot="1" x14ac:dyDescent="0.4">
      <c r="A18" s="21" t="s">
        <v>4</v>
      </c>
      <c r="B18" s="11" t="s">
        <v>24</v>
      </c>
      <c r="C18" s="130"/>
      <c r="D18" s="130"/>
      <c r="E18" s="130"/>
      <c r="F18" s="130"/>
      <c r="G18" s="130"/>
      <c r="H18" s="130"/>
      <c r="I18" s="130"/>
      <c r="J18" s="130"/>
      <c r="K18" s="130"/>
      <c r="L18" s="130"/>
      <c r="M18" s="130"/>
      <c r="N18" s="131"/>
    </row>
    <row r="19" spans="1:14" ht="15.5" x14ac:dyDescent="0.35">
      <c r="A19" s="19" t="s">
        <v>5</v>
      </c>
      <c r="B19" s="10" t="s">
        <v>35</v>
      </c>
      <c r="C19" s="123">
        <v>385.35</v>
      </c>
      <c r="D19" s="123">
        <v>385.35</v>
      </c>
      <c r="E19" s="123">
        <v>385.35</v>
      </c>
      <c r="F19" s="123">
        <v>385.35</v>
      </c>
      <c r="G19" s="123">
        <v>385.35</v>
      </c>
      <c r="H19" s="123">
        <v>385.35</v>
      </c>
      <c r="I19" s="123">
        <v>470.98333333333341</v>
      </c>
      <c r="J19" s="123">
        <v>470.98333333333341</v>
      </c>
      <c r="K19" s="123">
        <v>470.98333333333341</v>
      </c>
      <c r="L19" s="123">
        <v>470.98333333333341</v>
      </c>
      <c r="M19" s="123">
        <v>470.98333333333341</v>
      </c>
      <c r="N19" s="125">
        <v>470.98333333333341</v>
      </c>
    </row>
    <row r="20" spans="1:14" ht="15.5" x14ac:dyDescent="0.35">
      <c r="A20" s="20" t="s">
        <v>5</v>
      </c>
      <c r="B20" s="8" t="s">
        <v>25</v>
      </c>
      <c r="C20" s="126"/>
      <c r="D20" s="126"/>
      <c r="E20" s="126"/>
      <c r="F20" s="126"/>
      <c r="G20" s="126"/>
      <c r="H20" s="126"/>
      <c r="I20" s="126"/>
      <c r="J20" s="126"/>
      <c r="K20" s="126"/>
      <c r="L20" s="126"/>
      <c r="M20" s="126"/>
      <c r="N20" s="129"/>
    </row>
    <row r="21" spans="1:14" ht="16" thickBot="1" x14ac:dyDescent="0.4">
      <c r="A21" s="21" t="s">
        <v>5</v>
      </c>
      <c r="B21" s="11" t="s">
        <v>24</v>
      </c>
      <c r="C21" s="130"/>
      <c r="D21" s="130"/>
      <c r="E21" s="130"/>
      <c r="F21" s="130"/>
      <c r="G21" s="130"/>
      <c r="H21" s="130"/>
      <c r="I21" s="130"/>
      <c r="J21" s="130"/>
      <c r="K21" s="130"/>
      <c r="L21" s="130"/>
      <c r="M21" s="130"/>
      <c r="N21" s="131"/>
    </row>
    <row r="22" spans="1:14" ht="15.5" x14ac:dyDescent="0.35">
      <c r="A22" s="19" t="s">
        <v>6</v>
      </c>
      <c r="B22" s="10" t="s">
        <v>35</v>
      </c>
      <c r="C22" s="123">
        <v>88.875</v>
      </c>
      <c r="D22" s="123">
        <v>88.875</v>
      </c>
      <c r="E22" s="123">
        <v>88.875</v>
      </c>
      <c r="F22" s="123">
        <v>88.875</v>
      </c>
      <c r="G22" s="123">
        <v>88.875</v>
      </c>
      <c r="H22" s="123">
        <v>88.875</v>
      </c>
      <c r="I22" s="123">
        <v>108.62500000000001</v>
      </c>
      <c r="J22" s="123">
        <v>108.62500000000001</v>
      </c>
      <c r="K22" s="123">
        <v>108.62500000000001</v>
      </c>
      <c r="L22" s="123">
        <v>108.62500000000001</v>
      </c>
      <c r="M22" s="123">
        <v>108.62500000000001</v>
      </c>
      <c r="N22" s="125">
        <v>108.62500000000001</v>
      </c>
    </row>
    <row r="23" spans="1:14" ht="15.5" x14ac:dyDescent="0.35">
      <c r="A23" s="20" t="s">
        <v>6</v>
      </c>
      <c r="B23" s="8" t="s">
        <v>25</v>
      </c>
      <c r="C23" s="126"/>
      <c r="D23" s="126"/>
      <c r="E23" s="126"/>
      <c r="F23" s="126"/>
      <c r="G23" s="126"/>
      <c r="H23" s="126"/>
      <c r="I23" s="126"/>
      <c r="J23" s="126"/>
      <c r="K23" s="126"/>
      <c r="L23" s="126"/>
      <c r="M23" s="126"/>
      <c r="N23" s="129"/>
    </row>
    <row r="24" spans="1:14" ht="16" thickBot="1" x14ac:dyDescent="0.4">
      <c r="A24" s="21" t="s">
        <v>6</v>
      </c>
      <c r="B24" s="11" t="s">
        <v>24</v>
      </c>
      <c r="C24" s="130"/>
      <c r="D24" s="130"/>
      <c r="E24" s="130"/>
      <c r="F24" s="130"/>
      <c r="G24" s="130"/>
      <c r="H24" s="130"/>
      <c r="I24" s="130"/>
      <c r="J24" s="130"/>
      <c r="K24" s="130"/>
      <c r="L24" s="130"/>
      <c r="M24" s="130"/>
      <c r="N24" s="131"/>
    </row>
    <row r="25" spans="1:14" ht="15.5" x14ac:dyDescent="0.35">
      <c r="A25" s="19" t="s">
        <v>7</v>
      </c>
      <c r="B25" s="10" t="s">
        <v>35</v>
      </c>
      <c r="C25" s="123">
        <v>135</v>
      </c>
      <c r="D25" s="123">
        <v>135</v>
      </c>
      <c r="E25" s="123">
        <v>135</v>
      </c>
      <c r="F25" s="123">
        <v>135</v>
      </c>
      <c r="G25" s="123">
        <v>135</v>
      </c>
      <c r="H25" s="123">
        <v>135</v>
      </c>
      <c r="I25" s="123">
        <v>165</v>
      </c>
      <c r="J25" s="123">
        <v>165</v>
      </c>
      <c r="K25" s="123">
        <v>165</v>
      </c>
      <c r="L25" s="123">
        <v>165</v>
      </c>
      <c r="M25" s="123">
        <v>165</v>
      </c>
      <c r="N25" s="125">
        <v>165</v>
      </c>
    </row>
    <row r="26" spans="1:14" ht="15.5" x14ac:dyDescent="0.35">
      <c r="A26" s="20" t="s">
        <v>7</v>
      </c>
      <c r="B26" s="8" t="s">
        <v>25</v>
      </c>
      <c r="C26" s="126"/>
      <c r="D26" s="126"/>
      <c r="E26" s="126"/>
      <c r="F26" s="126"/>
      <c r="G26" s="126"/>
      <c r="H26" s="126"/>
      <c r="I26" s="126"/>
      <c r="J26" s="126"/>
      <c r="K26" s="126"/>
      <c r="L26" s="126"/>
      <c r="M26" s="126"/>
      <c r="N26" s="129"/>
    </row>
    <row r="27" spans="1:14" ht="16" thickBot="1" x14ac:dyDescent="0.4">
      <c r="A27" s="21" t="s">
        <v>7</v>
      </c>
      <c r="B27" s="11" t="s">
        <v>24</v>
      </c>
      <c r="C27" s="130"/>
      <c r="D27" s="130"/>
      <c r="E27" s="130"/>
      <c r="F27" s="130"/>
      <c r="G27" s="130"/>
      <c r="H27" s="130"/>
      <c r="I27" s="130"/>
      <c r="J27" s="130"/>
      <c r="K27" s="130"/>
      <c r="L27" s="130"/>
      <c r="M27" s="130"/>
      <c r="N27" s="131"/>
    </row>
    <row r="28" spans="1:14" ht="15.5" x14ac:dyDescent="0.35">
      <c r="A28" s="19" t="s">
        <v>8</v>
      </c>
      <c r="B28" s="10" t="s">
        <v>35</v>
      </c>
      <c r="C28" s="123">
        <v>639.52500000000009</v>
      </c>
      <c r="D28" s="123">
        <v>639.52500000000009</v>
      </c>
      <c r="E28" s="123">
        <v>639.52500000000009</v>
      </c>
      <c r="F28" s="123">
        <v>639.52500000000009</v>
      </c>
      <c r="G28" s="123">
        <v>639.52500000000009</v>
      </c>
      <c r="H28" s="123">
        <v>639.52500000000009</v>
      </c>
      <c r="I28" s="123">
        <v>781.64166666666677</v>
      </c>
      <c r="J28" s="123">
        <v>781.64166666666677</v>
      </c>
      <c r="K28" s="123">
        <v>781.64166666666677</v>
      </c>
      <c r="L28" s="123">
        <v>781.64166666666677</v>
      </c>
      <c r="M28" s="123">
        <v>781.64166666666677</v>
      </c>
      <c r="N28" s="125">
        <v>781.64166666666677</v>
      </c>
    </row>
    <row r="29" spans="1:14" ht="15.5" x14ac:dyDescent="0.35">
      <c r="A29" s="20" t="s">
        <v>8</v>
      </c>
      <c r="B29" s="8" t="s">
        <v>25</v>
      </c>
      <c r="C29" s="126"/>
      <c r="D29" s="126"/>
      <c r="E29" s="126"/>
      <c r="F29" s="126"/>
      <c r="G29" s="126"/>
      <c r="H29" s="126"/>
      <c r="I29" s="126"/>
      <c r="J29" s="126"/>
      <c r="K29" s="126"/>
      <c r="L29" s="126"/>
      <c r="M29" s="126"/>
      <c r="N29" s="129"/>
    </row>
    <row r="30" spans="1:14" ht="16" thickBot="1" x14ac:dyDescent="0.4">
      <c r="A30" s="21" t="s">
        <v>8</v>
      </c>
      <c r="B30" s="11" t="s">
        <v>24</v>
      </c>
      <c r="C30" s="130"/>
      <c r="D30" s="130"/>
      <c r="E30" s="130"/>
      <c r="F30" s="130"/>
      <c r="G30" s="130"/>
      <c r="H30" s="130"/>
      <c r="I30" s="130"/>
      <c r="J30" s="130"/>
      <c r="K30" s="130"/>
      <c r="L30" s="130"/>
      <c r="M30" s="130"/>
      <c r="N30" s="131"/>
    </row>
    <row r="31" spans="1:14" ht="15.5" x14ac:dyDescent="0.35">
      <c r="A31" s="19" t="s">
        <v>9</v>
      </c>
      <c r="B31" s="10" t="s">
        <v>35</v>
      </c>
      <c r="C31" s="123">
        <v>375</v>
      </c>
      <c r="D31" s="123">
        <v>375</v>
      </c>
      <c r="E31" s="123">
        <v>375</v>
      </c>
      <c r="F31" s="123">
        <v>375</v>
      </c>
      <c r="G31" s="123">
        <v>375</v>
      </c>
      <c r="H31" s="123">
        <v>375</v>
      </c>
      <c r="I31" s="123">
        <v>458.33333333333337</v>
      </c>
      <c r="J31" s="123">
        <v>458.33333333333337</v>
      </c>
      <c r="K31" s="123">
        <v>458.33333333333337</v>
      </c>
      <c r="L31" s="123">
        <v>458.33333333333337</v>
      </c>
      <c r="M31" s="123">
        <v>458.33333333333337</v>
      </c>
      <c r="N31" s="125">
        <v>458.33333333333337</v>
      </c>
    </row>
    <row r="32" spans="1:14" ht="15.5" x14ac:dyDescent="0.35">
      <c r="A32" s="20" t="s">
        <v>9</v>
      </c>
      <c r="B32" s="8" t="s">
        <v>25</v>
      </c>
      <c r="C32" s="126"/>
      <c r="D32" s="126"/>
      <c r="E32" s="126"/>
      <c r="F32" s="126"/>
      <c r="G32" s="126"/>
      <c r="H32" s="126"/>
      <c r="I32" s="126"/>
      <c r="J32" s="126"/>
      <c r="K32" s="126"/>
      <c r="L32" s="126"/>
      <c r="M32" s="126"/>
      <c r="N32" s="129"/>
    </row>
    <row r="33" spans="1:14" ht="16" thickBot="1" x14ac:dyDescent="0.4">
      <c r="A33" s="21" t="s">
        <v>9</v>
      </c>
      <c r="B33" s="11" t="s">
        <v>24</v>
      </c>
      <c r="C33" s="130"/>
      <c r="D33" s="130"/>
      <c r="E33" s="130"/>
      <c r="F33" s="130"/>
      <c r="G33" s="130"/>
      <c r="H33" s="130"/>
      <c r="I33" s="130"/>
      <c r="J33" s="130"/>
      <c r="K33" s="130"/>
      <c r="L33" s="130"/>
      <c r="M33" s="130"/>
      <c r="N33" s="131"/>
    </row>
    <row r="34" spans="1:14" ht="15.5" x14ac:dyDescent="0.35">
      <c r="A34" s="19" t="s">
        <v>10</v>
      </c>
      <c r="B34" s="10" t="s">
        <v>35</v>
      </c>
      <c r="C34" s="123">
        <v>131.1</v>
      </c>
      <c r="D34" s="123">
        <v>131.1</v>
      </c>
      <c r="E34" s="123">
        <v>131.1</v>
      </c>
      <c r="F34" s="123">
        <v>131.1</v>
      </c>
      <c r="G34" s="123">
        <v>131.1</v>
      </c>
      <c r="H34" s="123">
        <v>131.1</v>
      </c>
      <c r="I34" s="123">
        <v>160.23333333333335</v>
      </c>
      <c r="J34" s="123">
        <v>160.23333333333335</v>
      </c>
      <c r="K34" s="123">
        <v>160.23333333333335</v>
      </c>
      <c r="L34" s="123">
        <v>160.23333333333335</v>
      </c>
      <c r="M34" s="123">
        <v>160.23333333333335</v>
      </c>
      <c r="N34" s="125">
        <v>160.23333333333335</v>
      </c>
    </row>
    <row r="35" spans="1:14" ht="15.5" x14ac:dyDescent="0.35">
      <c r="A35" s="20" t="s">
        <v>10</v>
      </c>
      <c r="B35" s="8" t="s">
        <v>25</v>
      </c>
      <c r="C35" s="126"/>
      <c r="D35" s="126"/>
      <c r="E35" s="126"/>
      <c r="F35" s="126"/>
      <c r="G35" s="126"/>
      <c r="H35" s="126"/>
      <c r="I35" s="126"/>
      <c r="J35" s="126"/>
      <c r="K35" s="126"/>
      <c r="L35" s="126"/>
      <c r="M35" s="126"/>
      <c r="N35" s="129"/>
    </row>
    <row r="36" spans="1:14" ht="16" thickBot="1" x14ac:dyDescent="0.4">
      <c r="A36" s="21" t="s">
        <v>10</v>
      </c>
      <c r="B36" s="11" t="s">
        <v>24</v>
      </c>
      <c r="C36" s="130"/>
      <c r="D36" s="130"/>
      <c r="E36" s="130"/>
      <c r="F36" s="130"/>
      <c r="G36" s="130"/>
      <c r="H36" s="130"/>
      <c r="I36" s="130"/>
      <c r="J36" s="130"/>
      <c r="K36" s="130"/>
      <c r="L36" s="130"/>
      <c r="M36" s="130"/>
      <c r="N36" s="131"/>
    </row>
    <row r="37" spans="1:14" ht="15.5" x14ac:dyDescent="0.35">
      <c r="A37" s="19" t="s">
        <v>11</v>
      </c>
      <c r="B37" s="10" t="s">
        <v>35</v>
      </c>
      <c r="C37" s="123">
        <v>18.75</v>
      </c>
      <c r="D37" s="123">
        <v>18.75</v>
      </c>
      <c r="E37" s="123">
        <v>18.75</v>
      </c>
      <c r="F37" s="123">
        <v>18.75</v>
      </c>
      <c r="G37" s="123">
        <v>18.75</v>
      </c>
      <c r="H37" s="123">
        <v>18.75</v>
      </c>
      <c r="I37" s="123">
        <v>22.916666666666668</v>
      </c>
      <c r="J37" s="123">
        <v>22.916666666666668</v>
      </c>
      <c r="K37" s="123">
        <v>22.916666666666668</v>
      </c>
      <c r="L37" s="123">
        <v>22.916666666666668</v>
      </c>
      <c r="M37" s="123">
        <v>22.916666666666668</v>
      </c>
      <c r="N37" s="125">
        <v>22.916666666666668</v>
      </c>
    </row>
    <row r="38" spans="1:14" ht="15.5" x14ac:dyDescent="0.35">
      <c r="A38" s="20" t="s">
        <v>11</v>
      </c>
      <c r="B38" s="8" t="s">
        <v>25</v>
      </c>
      <c r="C38" s="126"/>
      <c r="D38" s="126"/>
      <c r="E38" s="126"/>
      <c r="F38" s="126"/>
      <c r="G38" s="126"/>
      <c r="H38" s="126"/>
      <c r="I38" s="126"/>
      <c r="J38" s="126"/>
      <c r="K38" s="126"/>
      <c r="L38" s="126"/>
      <c r="M38" s="126"/>
      <c r="N38" s="129"/>
    </row>
    <row r="39" spans="1:14" ht="16" thickBot="1" x14ac:dyDescent="0.4">
      <c r="A39" s="21" t="s">
        <v>11</v>
      </c>
      <c r="B39" s="11" t="s">
        <v>24</v>
      </c>
      <c r="C39" s="130"/>
      <c r="D39" s="130"/>
      <c r="E39" s="130"/>
      <c r="F39" s="130"/>
      <c r="G39" s="130"/>
      <c r="H39" s="130"/>
      <c r="I39" s="130"/>
      <c r="J39" s="130"/>
      <c r="K39" s="130"/>
      <c r="L39" s="130"/>
      <c r="M39" s="130"/>
      <c r="N39" s="131"/>
    </row>
    <row r="40" spans="1:14" ht="15.5" x14ac:dyDescent="0.35">
      <c r="A40" s="19" t="s">
        <v>12</v>
      </c>
      <c r="B40" s="10" t="s">
        <v>35</v>
      </c>
      <c r="C40" s="123">
        <v>200</v>
      </c>
      <c r="D40" s="123">
        <v>400</v>
      </c>
      <c r="E40" s="123">
        <v>640</v>
      </c>
      <c r="F40" s="123">
        <v>640</v>
      </c>
      <c r="G40" s="123">
        <v>640</v>
      </c>
      <c r="H40" s="123">
        <v>640</v>
      </c>
      <c r="I40" s="123">
        <v>640</v>
      </c>
      <c r="J40" s="123">
        <v>640</v>
      </c>
      <c r="K40" s="123">
        <v>640</v>
      </c>
      <c r="L40" s="123">
        <v>640</v>
      </c>
      <c r="M40" s="123">
        <v>640</v>
      </c>
      <c r="N40" s="125">
        <v>640</v>
      </c>
    </row>
    <row r="41" spans="1:14" ht="15.5" x14ac:dyDescent="0.35">
      <c r="A41" s="20" t="s">
        <v>12</v>
      </c>
      <c r="B41" s="8" t="s">
        <v>25</v>
      </c>
      <c r="C41" s="126"/>
      <c r="D41" s="126"/>
      <c r="E41" s="126"/>
      <c r="F41" s="126"/>
      <c r="G41" s="126"/>
      <c r="H41" s="126"/>
      <c r="I41" s="126"/>
      <c r="J41" s="126"/>
      <c r="K41" s="126"/>
      <c r="L41" s="126"/>
      <c r="M41" s="126"/>
      <c r="N41" s="129"/>
    </row>
    <row r="42" spans="1:14" ht="16" thickBot="1" x14ac:dyDescent="0.4">
      <c r="A42" s="21" t="s">
        <v>12</v>
      </c>
      <c r="B42" s="11" t="s">
        <v>24</v>
      </c>
      <c r="C42" s="130"/>
      <c r="D42" s="130"/>
      <c r="E42" s="130"/>
      <c r="F42" s="130"/>
      <c r="G42" s="130"/>
      <c r="H42" s="130"/>
      <c r="I42" s="130"/>
      <c r="J42" s="130"/>
      <c r="K42" s="130"/>
      <c r="L42" s="130"/>
      <c r="M42" s="130"/>
      <c r="N42" s="131"/>
    </row>
    <row r="43" spans="1:14" ht="15.5" x14ac:dyDescent="0.35">
      <c r="A43" s="19" t="s">
        <v>13</v>
      </c>
      <c r="B43" s="10" t="s">
        <v>35</v>
      </c>
      <c r="C43" s="123">
        <v>134.4</v>
      </c>
      <c r="D43" s="123">
        <v>134.4</v>
      </c>
      <c r="E43" s="123">
        <v>134.4</v>
      </c>
      <c r="F43" s="123">
        <v>134.4</v>
      </c>
      <c r="G43" s="123">
        <v>134.4</v>
      </c>
      <c r="H43" s="123">
        <v>134.4</v>
      </c>
      <c r="I43" s="123">
        <v>164.26666666666668</v>
      </c>
      <c r="J43" s="123">
        <v>164.26666666666668</v>
      </c>
      <c r="K43" s="123">
        <v>164.26666666666668</v>
      </c>
      <c r="L43" s="123">
        <v>164.26666666666668</v>
      </c>
      <c r="M43" s="123">
        <v>164.26666666666668</v>
      </c>
      <c r="N43" s="125">
        <v>164.26666666666668</v>
      </c>
    </row>
    <row r="44" spans="1:14" ht="15.5" x14ac:dyDescent="0.35">
      <c r="A44" s="20" t="s">
        <v>13</v>
      </c>
      <c r="B44" s="99" t="s">
        <v>25</v>
      </c>
      <c r="C44" s="126"/>
      <c r="D44" s="126"/>
      <c r="E44" s="126"/>
      <c r="F44" s="126"/>
      <c r="G44" s="126"/>
      <c r="H44" s="126"/>
      <c r="I44" s="126"/>
      <c r="J44" s="126"/>
      <c r="K44" s="126"/>
      <c r="L44" s="126"/>
      <c r="M44" s="126"/>
      <c r="N44" s="129"/>
    </row>
    <row r="45" spans="1:14" ht="16" thickBot="1" x14ac:dyDescent="0.4">
      <c r="A45" s="21" t="s">
        <v>13</v>
      </c>
      <c r="B45" s="100" t="s">
        <v>24</v>
      </c>
      <c r="C45" s="130"/>
      <c r="D45" s="130"/>
      <c r="E45" s="130"/>
      <c r="F45" s="130"/>
      <c r="G45" s="130"/>
      <c r="H45" s="130"/>
      <c r="I45" s="130"/>
      <c r="J45" s="130"/>
      <c r="K45" s="130"/>
      <c r="L45" s="130"/>
      <c r="M45" s="130"/>
      <c r="N45" s="131"/>
    </row>
    <row r="46" spans="1:14" ht="15.5" x14ac:dyDescent="0.35">
      <c r="A46" s="19" t="s">
        <v>14</v>
      </c>
      <c r="B46" s="101" t="s">
        <v>35</v>
      </c>
      <c r="C46" s="123">
        <v>0</v>
      </c>
      <c r="D46" s="123">
        <v>0</v>
      </c>
      <c r="E46" s="123">
        <v>0</v>
      </c>
      <c r="F46" s="123">
        <v>0</v>
      </c>
      <c r="G46" s="123">
        <v>0</v>
      </c>
      <c r="H46" s="123">
        <v>0</v>
      </c>
      <c r="I46" s="123">
        <v>0</v>
      </c>
      <c r="J46" s="123">
        <v>0</v>
      </c>
      <c r="K46" s="123">
        <v>0</v>
      </c>
      <c r="L46" s="123">
        <v>0</v>
      </c>
      <c r="M46" s="123">
        <v>0</v>
      </c>
      <c r="N46" s="125">
        <v>0</v>
      </c>
    </row>
    <row r="47" spans="1:14" ht="15.5" x14ac:dyDescent="0.35">
      <c r="A47" s="20" t="s">
        <v>14</v>
      </c>
      <c r="B47" s="99" t="s">
        <v>25</v>
      </c>
      <c r="C47" s="129"/>
      <c r="D47" s="129"/>
      <c r="E47" s="129"/>
      <c r="F47" s="129"/>
      <c r="G47" s="129"/>
      <c r="H47" s="129"/>
      <c r="I47" s="129"/>
      <c r="J47" s="129"/>
      <c r="K47" s="129"/>
      <c r="L47" s="129"/>
      <c r="M47" s="129"/>
      <c r="N47" s="129"/>
    </row>
    <row r="48" spans="1:14" ht="16" thickBot="1" x14ac:dyDescent="0.4">
      <c r="A48" s="21" t="s">
        <v>14</v>
      </c>
      <c r="B48" s="100" t="s">
        <v>24</v>
      </c>
      <c r="C48" s="131"/>
      <c r="D48" s="131"/>
      <c r="E48" s="131"/>
      <c r="F48" s="131"/>
      <c r="G48" s="131"/>
      <c r="H48" s="131"/>
      <c r="I48" s="131"/>
      <c r="J48" s="131"/>
      <c r="K48" s="131"/>
      <c r="L48" s="131"/>
      <c r="M48" s="131"/>
      <c r="N48" s="131"/>
    </row>
    <row r="49" spans="1:14" ht="15.5" x14ac:dyDescent="0.35">
      <c r="A49" s="19" t="s">
        <v>15</v>
      </c>
      <c r="B49" s="101" t="s">
        <v>35</v>
      </c>
      <c r="C49" s="123">
        <v>74.25</v>
      </c>
      <c r="D49" s="123">
        <v>74.25</v>
      </c>
      <c r="E49" s="123">
        <v>74.25</v>
      </c>
      <c r="F49" s="123">
        <v>74.25</v>
      </c>
      <c r="G49" s="123">
        <v>74.25</v>
      </c>
      <c r="H49" s="123">
        <v>74.25</v>
      </c>
      <c r="I49" s="123">
        <v>90.750000000000014</v>
      </c>
      <c r="J49" s="123">
        <v>90.750000000000014</v>
      </c>
      <c r="K49" s="123">
        <v>90.750000000000014</v>
      </c>
      <c r="L49" s="123">
        <v>90.750000000000014</v>
      </c>
      <c r="M49" s="123">
        <v>90.750000000000014</v>
      </c>
      <c r="N49" s="125">
        <v>90.750000000000014</v>
      </c>
    </row>
    <row r="50" spans="1:14" ht="15.5" x14ac:dyDescent="0.35">
      <c r="A50" s="20" t="s">
        <v>15</v>
      </c>
      <c r="B50" s="99" t="s">
        <v>25</v>
      </c>
      <c r="C50" s="129"/>
      <c r="D50" s="129"/>
      <c r="E50" s="129"/>
      <c r="F50" s="129"/>
      <c r="G50" s="129"/>
      <c r="H50" s="129"/>
      <c r="I50" s="129"/>
      <c r="J50" s="129"/>
      <c r="K50" s="129"/>
      <c r="L50" s="129"/>
      <c r="M50" s="129"/>
      <c r="N50" s="129"/>
    </row>
    <row r="51" spans="1:14" ht="16" thickBot="1" x14ac:dyDescent="0.4">
      <c r="A51" s="21" t="s">
        <v>15</v>
      </c>
      <c r="B51" s="100" t="s">
        <v>24</v>
      </c>
      <c r="C51" s="131"/>
      <c r="D51" s="131"/>
      <c r="E51" s="131"/>
      <c r="F51" s="131"/>
      <c r="G51" s="131"/>
      <c r="H51" s="131"/>
      <c r="I51" s="131"/>
      <c r="J51" s="131"/>
      <c r="K51" s="131"/>
      <c r="L51" s="131"/>
      <c r="M51" s="131"/>
      <c r="N51" s="131"/>
    </row>
    <row r="52" spans="1:14" ht="15.5" x14ac:dyDescent="0.35">
      <c r="A52" s="19" t="s">
        <v>23</v>
      </c>
      <c r="B52" s="101" t="s">
        <v>35</v>
      </c>
      <c r="C52" s="123">
        <v>421.77</v>
      </c>
      <c r="D52" s="123">
        <v>421.77</v>
      </c>
      <c r="E52" s="123">
        <v>421.77</v>
      </c>
      <c r="F52" s="123">
        <v>421.77</v>
      </c>
      <c r="G52" s="123">
        <v>421.77</v>
      </c>
      <c r="H52" s="123">
        <v>421.77</v>
      </c>
      <c r="I52" s="123">
        <v>515.49666666666667</v>
      </c>
      <c r="J52" s="123">
        <v>515.49666666666667</v>
      </c>
      <c r="K52" s="123">
        <v>515.49666666666667</v>
      </c>
      <c r="L52" s="123">
        <v>515.49666666666667</v>
      </c>
      <c r="M52" s="123">
        <v>515.49666666666667</v>
      </c>
      <c r="N52" s="125">
        <v>515.49666666666667</v>
      </c>
    </row>
    <row r="53" spans="1:14" ht="15.5" x14ac:dyDescent="0.35">
      <c r="A53" s="20" t="s">
        <v>23</v>
      </c>
      <c r="B53" s="99" t="s">
        <v>25</v>
      </c>
      <c r="C53" s="129"/>
      <c r="D53" s="129"/>
      <c r="E53" s="129"/>
      <c r="F53" s="129"/>
      <c r="G53" s="129"/>
      <c r="H53" s="129"/>
      <c r="I53" s="129"/>
      <c r="J53" s="129"/>
      <c r="K53" s="129"/>
      <c r="L53" s="129"/>
      <c r="M53" s="129"/>
      <c r="N53" s="129"/>
    </row>
    <row r="54" spans="1:14" ht="16" thickBot="1" x14ac:dyDescent="0.4">
      <c r="A54" s="21" t="s">
        <v>23</v>
      </c>
      <c r="B54" s="100" t="s">
        <v>24</v>
      </c>
      <c r="C54" s="131"/>
      <c r="D54" s="131"/>
      <c r="E54" s="131"/>
      <c r="F54" s="131"/>
      <c r="G54" s="131"/>
      <c r="H54" s="131"/>
      <c r="I54" s="131"/>
      <c r="J54" s="131"/>
      <c r="K54" s="131"/>
      <c r="L54" s="131"/>
      <c r="M54" s="131"/>
      <c r="N54" s="131"/>
    </row>
    <row r="55" spans="1:14" ht="15.5" x14ac:dyDescent="0.35">
      <c r="A55" s="19" t="s">
        <v>16</v>
      </c>
      <c r="B55" s="101" t="s">
        <v>35</v>
      </c>
      <c r="C55" s="123">
        <v>53.1</v>
      </c>
      <c r="D55" s="123">
        <v>53.1</v>
      </c>
      <c r="E55" s="123">
        <v>53.1</v>
      </c>
      <c r="F55" s="123">
        <v>53.1</v>
      </c>
      <c r="G55" s="123">
        <v>53.1</v>
      </c>
      <c r="H55" s="123">
        <v>53.1</v>
      </c>
      <c r="I55" s="123">
        <v>64.900000000000006</v>
      </c>
      <c r="J55" s="123">
        <v>64.900000000000006</v>
      </c>
      <c r="K55" s="123">
        <v>64.900000000000006</v>
      </c>
      <c r="L55" s="123">
        <v>64.900000000000006</v>
      </c>
      <c r="M55" s="123">
        <v>64.900000000000006</v>
      </c>
      <c r="N55" s="125">
        <v>64.900000000000006</v>
      </c>
    </row>
    <row r="56" spans="1:14" ht="15.5" x14ac:dyDescent="0.35">
      <c r="A56" s="20" t="s">
        <v>16</v>
      </c>
      <c r="B56" s="99" t="s">
        <v>25</v>
      </c>
      <c r="C56" s="129"/>
      <c r="D56" s="129"/>
      <c r="E56" s="129"/>
      <c r="F56" s="129"/>
      <c r="G56" s="129"/>
      <c r="H56" s="129"/>
      <c r="I56" s="129"/>
      <c r="J56" s="129"/>
      <c r="K56" s="129"/>
      <c r="L56" s="129"/>
      <c r="M56" s="129"/>
      <c r="N56" s="129"/>
    </row>
    <row r="57" spans="1:14" ht="16" thickBot="1" x14ac:dyDescent="0.4">
      <c r="A57" s="21" t="s">
        <v>16</v>
      </c>
      <c r="B57" s="100" t="s">
        <v>24</v>
      </c>
      <c r="C57" s="131"/>
      <c r="D57" s="131"/>
      <c r="E57" s="131"/>
      <c r="F57" s="131"/>
      <c r="G57" s="131"/>
      <c r="H57" s="131"/>
      <c r="I57" s="131"/>
      <c r="J57" s="131"/>
      <c r="K57" s="131"/>
      <c r="L57" s="131"/>
      <c r="M57" s="131"/>
      <c r="N57" s="131"/>
    </row>
    <row r="58" spans="1:14" ht="15.5" x14ac:dyDescent="0.35">
      <c r="A58" s="19" t="s">
        <v>17</v>
      </c>
      <c r="B58" s="101" t="s">
        <v>35</v>
      </c>
      <c r="C58" s="123">
        <v>21</v>
      </c>
      <c r="D58" s="123">
        <v>21</v>
      </c>
      <c r="E58" s="123">
        <v>21</v>
      </c>
      <c r="F58" s="123">
        <v>21</v>
      </c>
      <c r="G58" s="123">
        <v>21</v>
      </c>
      <c r="H58" s="123">
        <v>21</v>
      </c>
      <c r="I58" s="123">
        <v>25.666666666666668</v>
      </c>
      <c r="J58" s="123">
        <v>25.666666666666668</v>
      </c>
      <c r="K58" s="123">
        <v>25.666666666666668</v>
      </c>
      <c r="L58" s="123">
        <v>25.666666666666668</v>
      </c>
      <c r="M58" s="123">
        <v>25.666666666666668</v>
      </c>
      <c r="N58" s="125">
        <v>25.666666666666668</v>
      </c>
    </row>
    <row r="59" spans="1:14" ht="15.5" x14ac:dyDescent="0.35">
      <c r="A59" s="20" t="s">
        <v>17</v>
      </c>
      <c r="B59" s="99" t="s">
        <v>25</v>
      </c>
      <c r="C59" s="129"/>
      <c r="D59" s="129"/>
      <c r="E59" s="129"/>
      <c r="F59" s="129"/>
      <c r="G59" s="129"/>
      <c r="H59" s="129"/>
      <c r="I59" s="129"/>
      <c r="J59" s="129"/>
      <c r="K59" s="129"/>
      <c r="L59" s="129"/>
      <c r="M59" s="129"/>
      <c r="N59" s="129"/>
    </row>
    <row r="60" spans="1:14" ht="16" thickBot="1" x14ac:dyDescent="0.4">
      <c r="A60" s="21" t="s">
        <v>17</v>
      </c>
      <c r="B60" s="100" t="s">
        <v>24</v>
      </c>
      <c r="C60" s="131"/>
      <c r="D60" s="131"/>
      <c r="E60" s="131"/>
      <c r="F60" s="131"/>
      <c r="G60" s="131"/>
      <c r="H60" s="131"/>
      <c r="I60" s="131"/>
      <c r="J60" s="131"/>
      <c r="K60" s="131"/>
      <c r="L60" s="131"/>
      <c r="M60" s="131"/>
      <c r="N60" s="131"/>
    </row>
    <row r="61" spans="1:14" ht="15.5" x14ac:dyDescent="0.35">
      <c r="A61" s="19" t="s">
        <v>18</v>
      </c>
      <c r="B61" s="101" t="s">
        <v>35</v>
      </c>
      <c r="C61" s="123">
        <v>110.7</v>
      </c>
      <c r="D61" s="123">
        <v>110.7</v>
      </c>
      <c r="E61" s="123">
        <v>110.7</v>
      </c>
      <c r="F61" s="123">
        <v>110.7</v>
      </c>
      <c r="G61" s="123">
        <v>110.7</v>
      </c>
      <c r="H61" s="123">
        <v>110.7</v>
      </c>
      <c r="I61" s="123">
        <v>135.30000000000001</v>
      </c>
      <c r="J61" s="123">
        <v>135.30000000000001</v>
      </c>
      <c r="K61" s="123">
        <v>135.30000000000001</v>
      </c>
      <c r="L61" s="123">
        <v>135.30000000000001</v>
      </c>
      <c r="M61" s="123">
        <v>135.30000000000001</v>
      </c>
      <c r="N61" s="125">
        <v>135.30000000000001</v>
      </c>
    </row>
    <row r="62" spans="1:14" ht="15.5" x14ac:dyDescent="0.35">
      <c r="A62" s="20" t="s">
        <v>18</v>
      </c>
      <c r="B62" s="99" t="s">
        <v>25</v>
      </c>
      <c r="C62" s="129"/>
      <c r="D62" s="129"/>
      <c r="E62" s="129"/>
      <c r="F62" s="129"/>
      <c r="G62" s="129"/>
      <c r="H62" s="129"/>
      <c r="I62" s="129"/>
      <c r="J62" s="129"/>
      <c r="K62" s="129"/>
      <c r="L62" s="129"/>
      <c r="M62" s="129"/>
      <c r="N62" s="129"/>
    </row>
    <row r="63" spans="1:14" ht="16" thickBot="1" x14ac:dyDescent="0.4">
      <c r="A63" s="21" t="s">
        <v>18</v>
      </c>
      <c r="B63" s="100" t="s">
        <v>24</v>
      </c>
      <c r="C63" s="131"/>
      <c r="D63" s="131"/>
      <c r="E63" s="131"/>
      <c r="F63" s="131"/>
      <c r="G63" s="131"/>
      <c r="H63" s="131"/>
      <c r="I63" s="131"/>
      <c r="J63" s="131"/>
      <c r="K63" s="131"/>
      <c r="L63" s="131"/>
      <c r="M63" s="131"/>
      <c r="N63" s="131"/>
    </row>
    <row r="64" spans="1:14" ht="15.5" x14ac:dyDescent="0.35">
      <c r="A64" s="19" t="s">
        <v>19</v>
      </c>
      <c r="B64" s="101" t="s">
        <v>35</v>
      </c>
      <c r="C64" s="123">
        <v>23.7</v>
      </c>
      <c r="D64" s="123">
        <v>23.7</v>
      </c>
      <c r="E64" s="123">
        <v>23.7</v>
      </c>
      <c r="F64" s="123">
        <v>23.7</v>
      </c>
      <c r="G64" s="123">
        <v>23.7</v>
      </c>
      <c r="H64" s="123">
        <v>23.7</v>
      </c>
      <c r="I64" s="123">
        <v>28.966666666666669</v>
      </c>
      <c r="J64" s="123">
        <v>28.966666666666669</v>
      </c>
      <c r="K64" s="123">
        <v>28.966666666666669</v>
      </c>
      <c r="L64" s="123">
        <v>28.966666666666669</v>
      </c>
      <c r="M64" s="123">
        <v>28.966666666666669</v>
      </c>
      <c r="N64" s="125">
        <v>28.966666666666669</v>
      </c>
    </row>
    <row r="65" spans="1:14" ht="15.5" x14ac:dyDescent="0.35">
      <c r="A65" s="20" t="s">
        <v>19</v>
      </c>
      <c r="B65" s="99" t="s">
        <v>25</v>
      </c>
      <c r="C65" s="129"/>
      <c r="D65" s="129"/>
      <c r="E65" s="129"/>
      <c r="F65" s="129"/>
      <c r="G65" s="129"/>
      <c r="H65" s="129"/>
      <c r="I65" s="129"/>
      <c r="J65" s="129"/>
      <c r="K65" s="129"/>
      <c r="L65" s="129"/>
      <c r="M65" s="129"/>
      <c r="N65" s="129"/>
    </row>
    <row r="66" spans="1:14" ht="16" thickBot="1" x14ac:dyDescent="0.4">
      <c r="A66" s="21" t="s">
        <v>19</v>
      </c>
      <c r="B66" s="100" t="s">
        <v>24</v>
      </c>
      <c r="C66" s="131"/>
      <c r="D66" s="131"/>
      <c r="E66" s="131"/>
      <c r="F66" s="131"/>
      <c r="G66" s="131"/>
      <c r="H66" s="131"/>
      <c r="I66" s="131"/>
      <c r="J66" s="131"/>
      <c r="K66" s="131"/>
      <c r="L66" s="131"/>
      <c r="M66" s="131"/>
      <c r="N66" s="131"/>
    </row>
    <row r="67" spans="1:14" ht="15.5" x14ac:dyDescent="0.35">
      <c r="A67" s="19" t="s">
        <v>20</v>
      </c>
      <c r="B67" s="101" t="s">
        <v>35</v>
      </c>
      <c r="C67" s="123">
        <v>73.8</v>
      </c>
      <c r="D67" s="123">
        <v>73.8</v>
      </c>
      <c r="E67" s="123">
        <v>73.8</v>
      </c>
      <c r="F67" s="123">
        <v>73.8</v>
      </c>
      <c r="G67" s="123">
        <v>73.8</v>
      </c>
      <c r="H67" s="123">
        <v>73.8</v>
      </c>
      <c r="I67" s="123">
        <v>90.2</v>
      </c>
      <c r="J67" s="123">
        <v>90.2</v>
      </c>
      <c r="K67" s="123">
        <v>90.2</v>
      </c>
      <c r="L67" s="123">
        <v>90.2</v>
      </c>
      <c r="M67" s="123">
        <v>90.2</v>
      </c>
      <c r="N67" s="125">
        <v>90.2</v>
      </c>
    </row>
    <row r="68" spans="1:14" ht="15.5" x14ac:dyDescent="0.35">
      <c r="A68" s="20" t="s">
        <v>20</v>
      </c>
      <c r="B68" s="99" t="s">
        <v>25</v>
      </c>
      <c r="C68" s="129"/>
      <c r="D68" s="129"/>
      <c r="E68" s="129"/>
      <c r="F68" s="129"/>
      <c r="G68" s="129"/>
      <c r="H68" s="129"/>
      <c r="I68" s="129"/>
      <c r="J68" s="129"/>
      <c r="K68" s="129"/>
      <c r="L68" s="129"/>
      <c r="M68" s="129"/>
      <c r="N68" s="129"/>
    </row>
    <row r="69" spans="1:14" ht="16" thickBot="1" x14ac:dyDescent="0.4">
      <c r="A69" s="21" t="s">
        <v>20</v>
      </c>
      <c r="B69" s="100" t="s">
        <v>24</v>
      </c>
      <c r="C69" s="131"/>
      <c r="D69" s="131"/>
      <c r="E69" s="131"/>
      <c r="F69" s="131"/>
      <c r="G69" s="131"/>
      <c r="H69" s="131"/>
      <c r="I69" s="131"/>
      <c r="J69" s="131"/>
      <c r="K69" s="131"/>
      <c r="L69" s="131"/>
      <c r="M69" s="131"/>
      <c r="N69" s="131"/>
    </row>
    <row r="70" spans="1:14" ht="15.5" x14ac:dyDescent="0.35">
      <c r="A70" s="19" t="s">
        <v>21</v>
      </c>
      <c r="B70" s="101" t="s">
        <v>35</v>
      </c>
      <c r="C70" s="123">
        <v>510</v>
      </c>
      <c r="D70" s="123">
        <v>510</v>
      </c>
      <c r="E70" s="123">
        <v>510</v>
      </c>
      <c r="F70" s="123">
        <v>510</v>
      </c>
      <c r="G70" s="123">
        <v>510</v>
      </c>
      <c r="H70" s="123">
        <v>510</v>
      </c>
      <c r="I70" s="123">
        <v>623.33333333333337</v>
      </c>
      <c r="J70" s="123">
        <v>623.33333333333337</v>
      </c>
      <c r="K70" s="123">
        <v>623.33333333333337</v>
      </c>
      <c r="L70" s="123">
        <v>623.33333333333337</v>
      </c>
      <c r="M70" s="123">
        <v>623.33333333333337</v>
      </c>
      <c r="N70" s="125">
        <v>623.33333333333337</v>
      </c>
    </row>
    <row r="71" spans="1:14" ht="15.5" x14ac:dyDescent="0.35">
      <c r="A71" s="20" t="s">
        <v>21</v>
      </c>
      <c r="B71" s="99" t="s">
        <v>25</v>
      </c>
      <c r="C71" s="129"/>
      <c r="D71" s="129"/>
      <c r="E71" s="129"/>
      <c r="F71" s="129"/>
      <c r="G71" s="129"/>
      <c r="H71" s="129"/>
      <c r="I71" s="129"/>
      <c r="J71" s="129"/>
      <c r="K71" s="129"/>
      <c r="L71" s="129"/>
      <c r="M71" s="129"/>
      <c r="N71" s="129"/>
    </row>
    <row r="72" spans="1:14" ht="16" thickBot="1" x14ac:dyDescent="0.4">
      <c r="A72" s="21" t="s">
        <v>21</v>
      </c>
      <c r="B72" s="100" t="s">
        <v>24</v>
      </c>
      <c r="C72" s="131"/>
      <c r="D72" s="131"/>
      <c r="E72" s="131"/>
      <c r="F72" s="131"/>
      <c r="G72" s="131"/>
      <c r="H72" s="131"/>
      <c r="I72" s="131"/>
      <c r="J72" s="131"/>
      <c r="K72" s="131"/>
      <c r="L72" s="131"/>
      <c r="M72" s="131"/>
      <c r="N72" s="131"/>
    </row>
    <row r="73" spans="1:14" ht="15.5" x14ac:dyDescent="0.35">
      <c r="A73" s="19" t="s">
        <v>22</v>
      </c>
      <c r="B73" s="101" t="s">
        <v>35</v>
      </c>
      <c r="C73" s="123">
        <v>161.25</v>
      </c>
      <c r="D73" s="123">
        <v>161.25</v>
      </c>
      <c r="E73" s="123">
        <v>161.25</v>
      </c>
      <c r="F73" s="123">
        <v>161.25</v>
      </c>
      <c r="G73" s="123">
        <v>161.25</v>
      </c>
      <c r="H73" s="123">
        <v>161.25</v>
      </c>
      <c r="I73" s="123">
        <v>197.08333333333334</v>
      </c>
      <c r="J73" s="123">
        <v>197.08333333333334</v>
      </c>
      <c r="K73" s="123">
        <v>197.08333333333334</v>
      </c>
      <c r="L73" s="123">
        <v>197.08333333333334</v>
      </c>
      <c r="M73" s="123">
        <v>197.08333333333334</v>
      </c>
      <c r="N73" s="125">
        <v>197.08333333333334</v>
      </c>
    </row>
    <row r="74" spans="1:14" ht="15.5" x14ac:dyDescent="0.35">
      <c r="A74" s="20" t="s">
        <v>22</v>
      </c>
      <c r="B74" s="99" t="s">
        <v>25</v>
      </c>
      <c r="C74" s="129"/>
      <c r="D74" s="129"/>
      <c r="E74" s="129"/>
      <c r="F74" s="129"/>
      <c r="G74" s="129"/>
      <c r="H74" s="129"/>
      <c r="I74" s="129"/>
      <c r="J74" s="129"/>
      <c r="K74" s="129"/>
      <c r="L74" s="129"/>
      <c r="M74" s="129"/>
      <c r="N74" s="129"/>
    </row>
    <row r="75" spans="1:14" ht="16" thickBot="1" x14ac:dyDescent="0.4">
      <c r="A75" s="21" t="s">
        <v>22</v>
      </c>
      <c r="B75" s="100" t="s">
        <v>24</v>
      </c>
      <c r="C75" s="131"/>
      <c r="D75" s="131"/>
      <c r="E75" s="131"/>
      <c r="F75" s="131"/>
      <c r="G75" s="131"/>
      <c r="H75" s="131"/>
      <c r="I75" s="131"/>
      <c r="J75" s="131"/>
      <c r="K75" s="131"/>
      <c r="L75" s="131"/>
      <c r="M75" s="131"/>
      <c r="N75" s="131"/>
    </row>
    <row r="76" spans="1:14" x14ac:dyDescent="0.35">
      <c r="A76" s="9"/>
      <c r="B76" s="9"/>
    </row>
    <row r="77" spans="1:14" x14ac:dyDescent="0.35">
      <c r="A77" s="9"/>
      <c r="B77" s="9"/>
    </row>
    <row r="78" spans="1:14" x14ac:dyDescent="0.35">
      <c r="A78" s="9"/>
      <c r="B78" s="9"/>
    </row>
    <row r="79" spans="1:14" x14ac:dyDescent="0.35">
      <c r="A79" s="9"/>
      <c r="B79" s="9"/>
    </row>
    <row r="80" spans="1:14" ht="15" thickBot="1" x14ac:dyDescent="0.4">
      <c r="A80" s="9"/>
      <c r="B80" s="9"/>
    </row>
    <row r="81" spans="1:14" x14ac:dyDescent="0.35">
      <c r="A81" s="112" t="s">
        <v>138</v>
      </c>
      <c r="B81" s="113"/>
      <c r="C81" s="113"/>
      <c r="D81" s="113"/>
      <c r="E81" s="113"/>
      <c r="F81" s="113"/>
      <c r="G81" s="113"/>
      <c r="H81" s="113"/>
      <c r="I81" s="113"/>
      <c r="J81" s="113"/>
      <c r="K81" s="113"/>
      <c r="L81" s="113"/>
      <c r="M81" s="113"/>
      <c r="N81" s="114"/>
    </row>
    <row r="82" spans="1:14" x14ac:dyDescent="0.35">
      <c r="A82" s="122" t="s">
        <v>149</v>
      </c>
      <c r="B82" s="9"/>
      <c r="C82" s="9"/>
      <c r="D82" s="9"/>
      <c r="E82" s="9"/>
      <c r="F82" s="9"/>
      <c r="G82" s="9"/>
      <c r="H82" s="9"/>
      <c r="I82" s="9"/>
      <c r="J82" s="9"/>
      <c r="K82" s="9"/>
      <c r="L82" s="9"/>
      <c r="M82" s="9"/>
      <c r="N82" s="116"/>
    </row>
    <row r="83" spans="1:14" x14ac:dyDescent="0.35">
      <c r="A83" s="115" t="s">
        <v>139</v>
      </c>
      <c r="B83" s="9"/>
      <c r="C83" s="132">
        <v>8.6</v>
      </c>
      <c r="D83" s="132">
        <v>8.6</v>
      </c>
      <c r="E83" s="132">
        <v>8.6</v>
      </c>
      <c r="F83" s="132">
        <v>8.6</v>
      </c>
      <c r="G83" s="132">
        <v>8.6</v>
      </c>
      <c r="H83" s="132">
        <v>8.6</v>
      </c>
      <c r="I83" s="132">
        <v>8.6</v>
      </c>
      <c r="J83" s="132">
        <v>8.6</v>
      </c>
      <c r="K83" s="132">
        <v>8.6</v>
      </c>
      <c r="L83" s="132">
        <v>8.6</v>
      </c>
      <c r="M83" s="132">
        <v>8.6</v>
      </c>
      <c r="N83" s="135">
        <v>8.6</v>
      </c>
    </row>
    <row r="84" spans="1:14" x14ac:dyDescent="0.35">
      <c r="A84" s="115" t="s">
        <v>140</v>
      </c>
      <c r="B84" s="9"/>
      <c r="C84" s="132">
        <v>39.5</v>
      </c>
      <c r="D84" s="132">
        <v>39.5</v>
      </c>
      <c r="E84" s="132">
        <v>39.5</v>
      </c>
      <c r="F84" s="132">
        <v>39.5</v>
      </c>
      <c r="G84" s="132">
        <v>39.5</v>
      </c>
      <c r="H84" s="132">
        <v>39.5</v>
      </c>
      <c r="I84" s="132">
        <v>39.5</v>
      </c>
      <c r="J84" s="132">
        <v>39.5</v>
      </c>
      <c r="K84" s="132">
        <v>39.5</v>
      </c>
      <c r="L84" s="132">
        <v>39.5</v>
      </c>
      <c r="M84" s="132">
        <v>39.5</v>
      </c>
      <c r="N84" s="135">
        <v>39.5</v>
      </c>
    </row>
    <row r="85" spans="1:14" x14ac:dyDescent="0.35">
      <c r="A85" s="115" t="s">
        <v>150</v>
      </c>
      <c r="B85" s="9"/>
      <c r="C85" s="132">
        <v>0</v>
      </c>
      <c r="D85" s="132">
        <v>0</v>
      </c>
      <c r="E85" s="132">
        <v>0</v>
      </c>
      <c r="F85" s="132">
        <v>0</v>
      </c>
      <c r="G85" s="132">
        <v>0</v>
      </c>
      <c r="H85" s="132">
        <v>0</v>
      </c>
      <c r="I85" s="132">
        <v>0</v>
      </c>
      <c r="J85" s="132">
        <v>0</v>
      </c>
      <c r="K85" s="132">
        <v>0</v>
      </c>
      <c r="L85" s="132">
        <v>0</v>
      </c>
      <c r="M85" s="132">
        <v>0</v>
      </c>
      <c r="N85" s="135">
        <v>0</v>
      </c>
    </row>
    <row r="86" spans="1:14" x14ac:dyDescent="0.35">
      <c r="A86" s="117" t="s">
        <v>141</v>
      </c>
      <c r="B86" s="9"/>
      <c r="C86" s="133">
        <v>125.5</v>
      </c>
      <c r="D86" s="133">
        <v>125.5</v>
      </c>
      <c r="E86" s="133">
        <v>125.5</v>
      </c>
      <c r="F86" s="133">
        <v>125.5</v>
      </c>
      <c r="G86" s="133">
        <v>125.5</v>
      </c>
      <c r="H86" s="133">
        <v>125.5</v>
      </c>
      <c r="I86" s="133">
        <v>125.5</v>
      </c>
      <c r="J86" s="133">
        <v>125.5</v>
      </c>
      <c r="K86" s="133">
        <v>125.5</v>
      </c>
      <c r="L86" s="133">
        <v>125.5</v>
      </c>
      <c r="M86" s="133">
        <v>125.5</v>
      </c>
      <c r="N86" s="136">
        <v>125.5</v>
      </c>
    </row>
    <row r="87" spans="1:14" x14ac:dyDescent="0.35">
      <c r="A87" s="117" t="s">
        <v>142</v>
      </c>
      <c r="B87" s="9"/>
      <c r="C87" s="133">
        <v>28.3</v>
      </c>
      <c r="D87" s="133">
        <v>28.3</v>
      </c>
      <c r="E87" s="133">
        <v>28.3</v>
      </c>
      <c r="F87" s="133">
        <v>28.3</v>
      </c>
      <c r="G87" s="133">
        <v>28.3</v>
      </c>
      <c r="H87" s="133">
        <v>28.3</v>
      </c>
      <c r="I87" s="133">
        <v>28.3</v>
      </c>
      <c r="J87" s="133">
        <v>28.3</v>
      </c>
      <c r="K87" s="133">
        <v>28.3</v>
      </c>
      <c r="L87" s="133">
        <v>28.3</v>
      </c>
      <c r="M87" s="133">
        <v>28.3</v>
      </c>
      <c r="N87" s="136">
        <v>28.3</v>
      </c>
    </row>
    <row r="88" spans="1:14" x14ac:dyDescent="0.35">
      <c r="A88" s="117" t="s">
        <v>148</v>
      </c>
      <c r="B88" s="9"/>
      <c r="C88" s="133">
        <v>10.5</v>
      </c>
      <c r="D88" s="133">
        <v>10.5</v>
      </c>
      <c r="E88" s="133">
        <v>10.5</v>
      </c>
      <c r="F88" s="133">
        <v>10.5</v>
      </c>
      <c r="G88" s="133">
        <v>10.5</v>
      </c>
      <c r="H88" s="133">
        <v>10.5</v>
      </c>
      <c r="I88" s="133">
        <v>10.5</v>
      </c>
      <c r="J88" s="133">
        <v>10.5</v>
      </c>
      <c r="K88" s="133">
        <v>10.5</v>
      </c>
      <c r="L88" s="133">
        <v>10.5</v>
      </c>
      <c r="M88" s="133">
        <v>10.5</v>
      </c>
      <c r="N88" s="136">
        <v>10.5</v>
      </c>
    </row>
    <row r="89" spans="1:14" x14ac:dyDescent="0.35">
      <c r="A89" s="117" t="s">
        <v>151</v>
      </c>
      <c r="B89" s="9"/>
      <c r="C89" s="133">
        <v>1.6</v>
      </c>
      <c r="D89" s="133">
        <v>1.6</v>
      </c>
      <c r="E89" s="133">
        <v>1.6</v>
      </c>
      <c r="F89" s="133">
        <v>1.6</v>
      </c>
      <c r="G89" s="133">
        <v>1.6</v>
      </c>
      <c r="H89" s="133">
        <v>1.6</v>
      </c>
      <c r="I89" s="133">
        <v>1.6</v>
      </c>
      <c r="J89" s="133">
        <v>1.6</v>
      </c>
      <c r="K89" s="133">
        <v>1.6</v>
      </c>
      <c r="L89" s="133">
        <v>1.6</v>
      </c>
      <c r="M89" s="133">
        <v>1.6</v>
      </c>
      <c r="N89" s="136">
        <v>1.6</v>
      </c>
    </row>
    <row r="90" spans="1:14" x14ac:dyDescent="0.35">
      <c r="A90" s="117" t="s">
        <v>143</v>
      </c>
      <c r="B90" s="9"/>
      <c r="C90" s="133">
        <v>49.8</v>
      </c>
      <c r="D90" s="133">
        <v>49.8</v>
      </c>
      <c r="E90" s="133">
        <v>49.8</v>
      </c>
      <c r="F90" s="133">
        <v>49.8</v>
      </c>
      <c r="G90" s="133">
        <v>49.8</v>
      </c>
      <c r="H90" s="133">
        <v>49.8</v>
      </c>
      <c r="I90" s="133">
        <v>49.8</v>
      </c>
      <c r="J90" s="133">
        <v>49.8</v>
      </c>
      <c r="K90" s="133">
        <v>49.8</v>
      </c>
      <c r="L90" s="133">
        <v>49.8</v>
      </c>
      <c r="M90" s="133">
        <v>49.8</v>
      </c>
      <c r="N90" s="136">
        <v>49.8</v>
      </c>
    </row>
    <row r="91" spans="1:14" x14ac:dyDescent="0.35">
      <c r="A91" s="117" t="s">
        <v>144</v>
      </c>
      <c r="B91" s="9"/>
      <c r="C91" s="132">
        <v>16.833333333333332</v>
      </c>
      <c r="D91" s="132">
        <v>16.833333333333332</v>
      </c>
      <c r="E91" s="132">
        <v>16.833333333333332</v>
      </c>
      <c r="F91" s="132">
        <v>16.833333333333332</v>
      </c>
      <c r="G91" s="132">
        <v>16.833333333333332</v>
      </c>
      <c r="H91" s="132">
        <v>16.833333333333332</v>
      </c>
      <c r="I91" s="132">
        <v>16.833333333333332</v>
      </c>
      <c r="J91" s="132">
        <v>16.833333333333332</v>
      </c>
      <c r="K91" s="132">
        <v>16.833333333333332</v>
      </c>
      <c r="L91" s="132">
        <v>16.833333333333332</v>
      </c>
      <c r="M91" s="132">
        <v>16.833333333333332</v>
      </c>
      <c r="N91" s="135">
        <v>16.833333333333332</v>
      </c>
    </row>
    <row r="92" spans="1:14" x14ac:dyDescent="0.35">
      <c r="A92" s="117" t="s">
        <v>145</v>
      </c>
      <c r="B92" s="9"/>
      <c r="C92" s="133">
        <v>150.5</v>
      </c>
      <c r="D92" s="133">
        <v>150.5</v>
      </c>
      <c r="E92" s="133">
        <v>150.5</v>
      </c>
      <c r="F92" s="133">
        <v>150.5</v>
      </c>
      <c r="G92" s="133">
        <v>150.5</v>
      </c>
      <c r="H92" s="133">
        <v>150.5</v>
      </c>
      <c r="I92" s="133">
        <v>150.5</v>
      </c>
      <c r="J92" s="133">
        <v>150.5</v>
      </c>
      <c r="K92" s="133">
        <v>150.5</v>
      </c>
      <c r="L92" s="133">
        <v>150.5</v>
      </c>
      <c r="M92" s="133">
        <v>150.5</v>
      </c>
      <c r="N92" s="136">
        <v>150.5</v>
      </c>
    </row>
    <row r="93" spans="1:14" x14ac:dyDescent="0.35">
      <c r="A93" s="117" t="s">
        <v>146</v>
      </c>
      <c r="B93" s="9"/>
      <c r="C93" s="133">
        <v>20</v>
      </c>
      <c r="D93" s="133">
        <v>20</v>
      </c>
      <c r="E93" s="133">
        <v>20</v>
      </c>
      <c r="F93" s="133">
        <v>20</v>
      </c>
      <c r="G93" s="133">
        <v>20</v>
      </c>
      <c r="H93" s="133">
        <v>20</v>
      </c>
      <c r="I93" s="133">
        <v>20</v>
      </c>
      <c r="J93" s="133">
        <v>20</v>
      </c>
      <c r="K93" s="133">
        <v>20</v>
      </c>
      <c r="L93" s="133">
        <v>20</v>
      </c>
      <c r="M93" s="133">
        <v>20</v>
      </c>
      <c r="N93" s="136">
        <v>20</v>
      </c>
    </row>
    <row r="94" spans="1:14" x14ac:dyDescent="0.35">
      <c r="A94" s="117" t="s">
        <v>147</v>
      </c>
      <c r="B94" s="9"/>
      <c r="C94" s="133">
        <v>17.5</v>
      </c>
      <c r="D94" s="133">
        <v>17.5</v>
      </c>
      <c r="E94" s="133">
        <v>17.5</v>
      </c>
      <c r="F94" s="133">
        <v>17.5</v>
      </c>
      <c r="G94" s="133">
        <v>17.5</v>
      </c>
      <c r="H94" s="133">
        <v>17.5</v>
      </c>
      <c r="I94" s="133">
        <v>17.5</v>
      </c>
      <c r="J94" s="133">
        <v>17.5</v>
      </c>
      <c r="K94" s="133">
        <v>17.5</v>
      </c>
      <c r="L94" s="133">
        <v>17.5</v>
      </c>
      <c r="M94" s="133">
        <v>17.5</v>
      </c>
      <c r="N94" s="136">
        <v>17.5</v>
      </c>
    </row>
    <row r="95" spans="1:14" ht="15" thickBot="1" x14ac:dyDescent="0.4">
      <c r="A95" s="118"/>
      <c r="B95" s="119"/>
      <c r="C95" s="134">
        <f>SUM(C83:C94)</f>
        <v>468.63333333333333</v>
      </c>
      <c r="D95" s="134">
        <f t="shared" ref="D95:N95" si="2">SUM(D83:D94)</f>
        <v>468.63333333333333</v>
      </c>
      <c r="E95" s="134">
        <f t="shared" si="2"/>
        <v>468.63333333333333</v>
      </c>
      <c r="F95" s="134">
        <f t="shared" si="2"/>
        <v>468.63333333333333</v>
      </c>
      <c r="G95" s="134">
        <f t="shared" si="2"/>
        <v>468.63333333333333</v>
      </c>
      <c r="H95" s="134">
        <f t="shared" si="2"/>
        <v>468.63333333333333</v>
      </c>
      <c r="I95" s="134">
        <f t="shared" si="2"/>
        <v>468.63333333333333</v>
      </c>
      <c r="J95" s="134">
        <f t="shared" si="2"/>
        <v>468.63333333333333</v>
      </c>
      <c r="K95" s="134">
        <f t="shared" si="2"/>
        <v>468.63333333333333</v>
      </c>
      <c r="L95" s="134">
        <f t="shared" si="2"/>
        <v>468.63333333333333</v>
      </c>
      <c r="M95" s="134">
        <f t="shared" si="2"/>
        <v>468.63333333333333</v>
      </c>
      <c r="N95" s="176">
        <f t="shared" si="2"/>
        <v>468.63333333333333</v>
      </c>
    </row>
    <row r="96" spans="1:14" x14ac:dyDescent="0.35">
      <c r="A96" s="9"/>
      <c r="B96" s="9"/>
    </row>
    <row r="97" spans="1:2" x14ac:dyDescent="0.35">
      <c r="A97" s="9"/>
      <c r="B97" s="9"/>
    </row>
    <row r="98" spans="1:2" x14ac:dyDescent="0.35">
      <c r="A98" s="9"/>
      <c r="B98" s="9"/>
    </row>
    <row r="99" spans="1:2" x14ac:dyDescent="0.35">
      <c r="A99" s="9"/>
      <c r="B99" s="9"/>
    </row>
    <row r="100" spans="1:2" x14ac:dyDescent="0.35">
      <c r="A100" s="9"/>
      <c r="B100" s="9"/>
    </row>
    <row r="101" spans="1:2" x14ac:dyDescent="0.35">
      <c r="A101" s="9"/>
      <c r="B101" s="9"/>
    </row>
    <row r="102" spans="1:2" x14ac:dyDescent="0.35">
      <c r="A102" s="9"/>
      <c r="B102" s="9"/>
    </row>
    <row r="103" spans="1:2" x14ac:dyDescent="0.35">
      <c r="A103" s="9"/>
      <c r="B103" s="9"/>
    </row>
    <row r="104" spans="1:2" x14ac:dyDescent="0.35">
      <c r="A104" s="9"/>
      <c r="B104" s="9"/>
    </row>
    <row r="105" spans="1:2" x14ac:dyDescent="0.35">
      <c r="A105" s="9"/>
      <c r="B105" s="9"/>
    </row>
    <row r="106" spans="1:2" x14ac:dyDescent="0.35">
      <c r="A106" s="9"/>
      <c r="B106" s="9"/>
    </row>
    <row r="107" spans="1:2" x14ac:dyDescent="0.35">
      <c r="A107" s="9"/>
      <c r="B107" s="9"/>
    </row>
    <row r="108" spans="1:2" x14ac:dyDescent="0.35">
      <c r="A108" s="9"/>
      <c r="B108" s="9"/>
    </row>
    <row r="109" spans="1:2" x14ac:dyDescent="0.35">
      <c r="A109" s="9"/>
      <c r="B109" s="9"/>
    </row>
    <row r="110" spans="1:2" x14ac:dyDescent="0.35">
      <c r="A110" s="9"/>
      <c r="B110" s="9"/>
    </row>
    <row r="111" spans="1:2" x14ac:dyDescent="0.35">
      <c r="A111" s="9"/>
      <c r="B111" s="9"/>
    </row>
    <row r="112" spans="1:2" x14ac:dyDescent="0.35">
      <c r="A112" s="9"/>
      <c r="B112" s="9"/>
    </row>
    <row r="113" spans="1:2" x14ac:dyDescent="0.35">
      <c r="A113" s="9"/>
      <c r="B113" s="9"/>
    </row>
    <row r="114" spans="1:2" x14ac:dyDescent="0.35">
      <c r="A114" s="9"/>
      <c r="B114" s="9"/>
    </row>
    <row r="115" spans="1:2" x14ac:dyDescent="0.35">
      <c r="A115" s="9"/>
      <c r="B115" s="9"/>
    </row>
    <row r="116" spans="1:2" x14ac:dyDescent="0.35">
      <c r="A116" s="9"/>
      <c r="B116" s="9"/>
    </row>
    <row r="117" spans="1:2" x14ac:dyDescent="0.35">
      <c r="A117" s="9"/>
      <c r="B117" s="9"/>
    </row>
    <row r="118" spans="1:2" x14ac:dyDescent="0.35">
      <c r="A118" s="9"/>
      <c r="B118" s="9"/>
    </row>
    <row r="119" spans="1:2" x14ac:dyDescent="0.35">
      <c r="A119" s="9"/>
      <c r="B119" s="9"/>
    </row>
    <row r="120" spans="1:2" x14ac:dyDescent="0.35">
      <c r="A120" s="9"/>
      <c r="B120" s="9"/>
    </row>
    <row r="121" spans="1:2" x14ac:dyDescent="0.35">
      <c r="A121" s="9"/>
      <c r="B121" s="9"/>
    </row>
    <row r="122" spans="1:2" x14ac:dyDescent="0.35">
      <c r="A122" s="9"/>
      <c r="B122" s="9"/>
    </row>
    <row r="123" spans="1:2" x14ac:dyDescent="0.35">
      <c r="A123" s="9"/>
      <c r="B123" s="9"/>
    </row>
    <row r="124" spans="1:2" x14ac:dyDescent="0.35">
      <c r="A124" s="9"/>
      <c r="B124" s="9"/>
    </row>
    <row r="125" spans="1:2" x14ac:dyDescent="0.35">
      <c r="A125" s="9"/>
      <c r="B125" s="9"/>
    </row>
    <row r="126" spans="1:2" x14ac:dyDescent="0.35">
      <c r="A126" s="9"/>
      <c r="B126" s="9"/>
    </row>
    <row r="127" spans="1:2" x14ac:dyDescent="0.35">
      <c r="A127" s="9"/>
      <c r="B127" s="9"/>
    </row>
    <row r="128" spans="1:2" x14ac:dyDescent="0.35">
      <c r="A128" s="9"/>
      <c r="B128" s="9"/>
    </row>
    <row r="129" spans="1:2" x14ac:dyDescent="0.35">
      <c r="A129" s="9"/>
      <c r="B129" s="9"/>
    </row>
    <row r="130" spans="1:2" x14ac:dyDescent="0.35">
      <c r="A130" s="9"/>
      <c r="B130" s="9"/>
    </row>
    <row r="131" spans="1:2" x14ac:dyDescent="0.35">
      <c r="A131" s="9"/>
      <c r="B131" s="9"/>
    </row>
    <row r="132" spans="1:2" x14ac:dyDescent="0.35">
      <c r="A132" s="9"/>
      <c r="B132" s="9"/>
    </row>
    <row r="133" spans="1:2" x14ac:dyDescent="0.35">
      <c r="A133" s="9"/>
      <c r="B133" s="9"/>
    </row>
    <row r="134" spans="1:2" x14ac:dyDescent="0.35">
      <c r="A134" s="9"/>
      <c r="B134" s="9"/>
    </row>
    <row r="135" spans="1:2" x14ac:dyDescent="0.35">
      <c r="A135" s="9"/>
      <c r="B135" s="9"/>
    </row>
    <row r="136" spans="1:2" x14ac:dyDescent="0.35">
      <c r="A136" s="9"/>
      <c r="B136" s="9"/>
    </row>
    <row r="137" spans="1:2" x14ac:dyDescent="0.35">
      <c r="A137" s="9"/>
      <c r="B137" s="9"/>
    </row>
    <row r="138" spans="1:2" x14ac:dyDescent="0.35">
      <c r="A138" s="9"/>
      <c r="B138" s="9"/>
    </row>
    <row r="139" spans="1:2" x14ac:dyDescent="0.35">
      <c r="A139" s="9"/>
      <c r="B139" s="9"/>
    </row>
    <row r="140" spans="1:2" x14ac:dyDescent="0.35">
      <c r="A140" s="9"/>
      <c r="B140" s="9"/>
    </row>
    <row r="141" spans="1:2" x14ac:dyDescent="0.35">
      <c r="A141" s="9"/>
      <c r="B141" s="9"/>
    </row>
    <row r="142" spans="1:2" x14ac:dyDescent="0.35">
      <c r="A142" s="9"/>
      <c r="B142" s="9"/>
    </row>
    <row r="143" spans="1:2" x14ac:dyDescent="0.35">
      <c r="A143" s="9"/>
      <c r="B143" s="9"/>
    </row>
    <row r="144" spans="1:2" x14ac:dyDescent="0.35">
      <c r="A144" s="9"/>
      <c r="B144" s="9"/>
    </row>
    <row r="145" spans="1:2" x14ac:dyDescent="0.35">
      <c r="A145" s="9"/>
      <c r="B145" s="9"/>
    </row>
    <row r="146" spans="1:2" x14ac:dyDescent="0.35">
      <c r="A146" s="9"/>
      <c r="B146" s="9"/>
    </row>
    <row r="147" spans="1:2" x14ac:dyDescent="0.35">
      <c r="A147" s="9"/>
      <c r="B147" s="9"/>
    </row>
    <row r="148" spans="1:2" x14ac:dyDescent="0.35">
      <c r="A148" s="9"/>
      <c r="B148" s="9"/>
    </row>
    <row r="149" spans="1:2" x14ac:dyDescent="0.35">
      <c r="A149" s="9"/>
      <c r="B149" s="9"/>
    </row>
    <row r="150" spans="1:2" x14ac:dyDescent="0.35">
      <c r="A150" s="9"/>
      <c r="B150" s="9"/>
    </row>
    <row r="151" spans="1:2" x14ac:dyDescent="0.35">
      <c r="A151" s="9"/>
      <c r="B151" s="9"/>
    </row>
    <row r="152" spans="1:2" x14ac:dyDescent="0.35">
      <c r="A152" s="9"/>
      <c r="B152" s="9"/>
    </row>
    <row r="153" spans="1:2" x14ac:dyDescent="0.35">
      <c r="A153" s="9"/>
      <c r="B153" s="9"/>
    </row>
    <row r="154" spans="1:2" x14ac:dyDescent="0.35">
      <c r="A154" s="9"/>
      <c r="B154" s="9"/>
    </row>
    <row r="155" spans="1:2" x14ac:dyDescent="0.35">
      <c r="A155" s="9"/>
      <c r="B155" s="9"/>
    </row>
    <row r="156" spans="1:2" x14ac:dyDescent="0.35">
      <c r="A156" s="9"/>
      <c r="B156" s="9"/>
    </row>
    <row r="157" spans="1:2" x14ac:dyDescent="0.35">
      <c r="A157" s="9"/>
      <c r="B157" s="9"/>
    </row>
    <row r="158" spans="1:2" x14ac:dyDescent="0.35">
      <c r="A158" s="9"/>
      <c r="B158" s="9"/>
    </row>
    <row r="159" spans="1:2" x14ac:dyDescent="0.35">
      <c r="A159" s="9"/>
      <c r="B159" s="9"/>
    </row>
    <row r="160" spans="1:2" x14ac:dyDescent="0.35">
      <c r="A160" s="9"/>
      <c r="B160" s="9"/>
    </row>
    <row r="161" spans="1:2" x14ac:dyDescent="0.35">
      <c r="A161" s="9"/>
      <c r="B161" s="9"/>
    </row>
    <row r="162" spans="1:2" x14ac:dyDescent="0.35">
      <c r="A162" s="9"/>
      <c r="B162" s="9"/>
    </row>
    <row r="163" spans="1:2" x14ac:dyDescent="0.35">
      <c r="A163" s="9"/>
      <c r="B163" s="9"/>
    </row>
    <row r="164" spans="1:2" x14ac:dyDescent="0.35">
      <c r="A164" s="9"/>
      <c r="B164" s="9"/>
    </row>
    <row r="165" spans="1:2" x14ac:dyDescent="0.35">
      <c r="A165" s="9"/>
      <c r="B165" s="9"/>
    </row>
    <row r="166" spans="1:2" x14ac:dyDescent="0.35">
      <c r="A166" s="9"/>
      <c r="B166" s="9"/>
    </row>
    <row r="167" spans="1:2" x14ac:dyDescent="0.35">
      <c r="A167" s="9"/>
      <c r="B167" s="9"/>
    </row>
    <row r="168" spans="1:2" x14ac:dyDescent="0.35">
      <c r="A168" s="9"/>
      <c r="B168" s="9"/>
    </row>
    <row r="169" spans="1:2" x14ac:dyDescent="0.35">
      <c r="A169" s="9"/>
      <c r="B169" s="9"/>
    </row>
    <row r="170" spans="1:2" x14ac:dyDescent="0.35">
      <c r="A170" s="9"/>
      <c r="B170" s="9"/>
    </row>
    <row r="171" spans="1:2" x14ac:dyDescent="0.35">
      <c r="A171" s="9"/>
      <c r="B171" s="9"/>
    </row>
    <row r="172" spans="1:2" x14ac:dyDescent="0.35">
      <c r="A172" s="9"/>
      <c r="B172" s="9"/>
    </row>
    <row r="173" spans="1:2" x14ac:dyDescent="0.35">
      <c r="A173" s="9"/>
      <c r="B173" s="9"/>
    </row>
    <row r="174" spans="1:2" x14ac:dyDescent="0.35">
      <c r="A174" s="9"/>
      <c r="B174" s="9"/>
    </row>
    <row r="175" spans="1:2" x14ac:dyDescent="0.35">
      <c r="A175" s="9"/>
      <c r="B175" s="9"/>
    </row>
    <row r="176" spans="1:2" x14ac:dyDescent="0.35">
      <c r="A176" s="9"/>
      <c r="B176" s="9"/>
    </row>
    <row r="177" spans="1:2" x14ac:dyDescent="0.35">
      <c r="A177" s="9"/>
      <c r="B177" s="9"/>
    </row>
    <row r="178" spans="1:2" x14ac:dyDescent="0.35">
      <c r="A178" s="9"/>
      <c r="B178" s="9"/>
    </row>
    <row r="179" spans="1:2" x14ac:dyDescent="0.35">
      <c r="A179" s="9"/>
      <c r="B179" s="9"/>
    </row>
    <row r="180" spans="1:2" x14ac:dyDescent="0.35">
      <c r="A180" s="9"/>
      <c r="B180" s="9"/>
    </row>
    <row r="181" spans="1:2" x14ac:dyDescent="0.35">
      <c r="A181" s="9"/>
      <c r="B181" s="9"/>
    </row>
    <row r="182" spans="1:2" x14ac:dyDescent="0.35">
      <c r="A182" s="9"/>
      <c r="B182" s="9"/>
    </row>
    <row r="183" spans="1:2" x14ac:dyDescent="0.35">
      <c r="A183" s="9"/>
      <c r="B183" s="9"/>
    </row>
    <row r="184" spans="1:2" x14ac:dyDescent="0.35">
      <c r="A184" s="9"/>
      <c r="B184" s="9"/>
    </row>
    <row r="185" spans="1:2" x14ac:dyDescent="0.35">
      <c r="A185" s="9"/>
      <c r="B185" s="9"/>
    </row>
    <row r="186" spans="1:2" x14ac:dyDescent="0.35">
      <c r="A186" s="9"/>
      <c r="B186" s="9"/>
    </row>
    <row r="187" spans="1:2" x14ac:dyDescent="0.35">
      <c r="A187" s="9"/>
      <c r="B187" s="9"/>
    </row>
    <row r="188" spans="1:2" x14ac:dyDescent="0.35">
      <c r="A188" s="9"/>
      <c r="B188" s="9"/>
    </row>
    <row r="189" spans="1:2" x14ac:dyDescent="0.35">
      <c r="A189" s="9"/>
      <c r="B189" s="9"/>
    </row>
    <row r="190" spans="1:2" x14ac:dyDescent="0.35">
      <c r="A190" s="9"/>
      <c r="B190" s="9"/>
    </row>
    <row r="191" spans="1:2" x14ac:dyDescent="0.35">
      <c r="A191" s="9"/>
      <c r="B191" s="9"/>
    </row>
    <row r="192" spans="1:2" x14ac:dyDescent="0.35">
      <c r="A192" s="9"/>
      <c r="B192" s="9"/>
    </row>
    <row r="193" spans="1:2" x14ac:dyDescent="0.35">
      <c r="A193" s="9"/>
      <c r="B193" s="9"/>
    </row>
    <row r="194" spans="1:2" x14ac:dyDescent="0.35">
      <c r="A194" s="9"/>
      <c r="B194" s="9"/>
    </row>
    <row r="195" spans="1:2" x14ac:dyDescent="0.35">
      <c r="A195" s="9"/>
      <c r="B195" s="9"/>
    </row>
    <row r="196" spans="1:2" x14ac:dyDescent="0.35">
      <c r="A196" s="9"/>
      <c r="B196" s="9"/>
    </row>
    <row r="197" spans="1:2" x14ac:dyDescent="0.35">
      <c r="A197" s="9"/>
      <c r="B197" s="9"/>
    </row>
    <row r="198" spans="1:2" x14ac:dyDescent="0.35">
      <c r="A198" s="9"/>
      <c r="B198" s="9"/>
    </row>
    <row r="199" spans="1:2" x14ac:dyDescent="0.35">
      <c r="A199" s="9"/>
      <c r="B199" s="9"/>
    </row>
    <row r="200" spans="1:2" x14ac:dyDescent="0.35">
      <c r="A200" s="9"/>
      <c r="B200" s="9"/>
    </row>
    <row r="201" spans="1:2" x14ac:dyDescent="0.35">
      <c r="A201" s="9"/>
      <c r="B201" s="9"/>
    </row>
    <row r="202" spans="1:2" x14ac:dyDescent="0.35">
      <c r="A202" s="9"/>
      <c r="B202" s="9"/>
    </row>
    <row r="203" spans="1:2" x14ac:dyDescent="0.35">
      <c r="A203" s="9"/>
      <c r="B203" s="9"/>
    </row>
    <row r="204" spans="1:2" x14ac:dyDescent="0.35">
      <c r="A204" s="9"/>
      <c r="B204" s="9"/>
    </row>
    <row r="205" spans="1:2" x14ac:dyDescent="0.35">
      <c r="A205" s="9"/>
      <c r="B205" s="9"/>
    </row>
    <row r="206" spans="1:2" x14ac:dyDescent="0.35">
      <c r="A206" s="9"/>
      <c r="B206" s="9"/>
    </row>
    <row r="207" spans="1:2" x14ac:dyDescent="0.35">
      <c r="A207" s="9"/>
      <c r="B207" s="9"/>
    </row>
    <row r="208" spans="1:2" x14ac:dyDescent="0.35">
      <c r="A208" s="9"/>
      <c r="B208" s="9"/>
    </row>
    <row r="209" spans="1:2" x14ac:dyDescent="0.35">
      <c r="A209" s="9"/>
      <c r="B209" s="9"/>
    </row>
    <row r="210" spans="1:2" x14ac:dyDescent="0.35">
      <c r="A210" s="9"/>
      <c r="B210" s="9"/>
    </row>
    <row r="211" spans="1:2" x14ac:dyDescent="0.35">
      <c r="A211" s="9"/>
      <c r="B211" s="9"/>
    </row>
    <row r="212" spans="1:2" x14ac:dyDescent="0.35">
      <c r="A212" s="9"/>
      <c r="B212" s="9"/>
    </row>
    <row r="213" spans="1:2" x14ac:dyDescent="0.35">
      <c r="A213" s="9"/>
      <c r="B213" s="9"/>
    </row>
    <row r="214" spans="1:2" x14ac:dyDescent="0.35">
      <c r="A214" s="9"/>
      <c r="B214" s="9"/>
    </row>
    <row r="215" spans="1:2" x14ac:dyDescent="0.35">
      <c r="A215" s="9"/>
      <c r="B215" s="9"/>
    </row>
    <row r="216" spans="1:2" x14ac:dyDescent="0.35">
      <c r="A216" s="9"/>
      <c r="B216" s="9"/>
    </row>
    <row r="217" spans="1:2" x14ac:dyDescent="0.35">
      <c r="A217" s="9"/>
      <c r="B217" s="9"/>
    </row>
    <row r="218" spans="1:2" x14ac:dyDescent="0.35">
      <c r="A218" s="9"/>
      <c r="B218" s="9"/>
    </row>
    <row r="219" spans="1:2" x14ac:dyDescent="0.35">
      <c r="A219" s="9"/>
      <c r="B219" s="9"/>
    </row>
    <row r="220" spans="1:2" x14ac:dyDescent="0.35">
      <c r="A220" s="9"/>
      <c r="B220" s="9"/>
    </row>
    <row r="221" spans="1:2" x14ac:dyDescent="0.35">
      <c r="A221" s="9"/>
      <c r="B221" s="9"/>
    </row>
    <row r="222" spans="1:2" x14ac:dyDescent="0.35">
      <c r="A222" s="9"/>
      <c r="B222" s="9"/>
    </row>
    <row r="223" spans="1:2" x14ac:dyDescent="0.35">
      <c r="A223" s="9"/>
      <c r="B223" s="9"/>
    </row>
    <row r="224" spans="1:2" x14ac:dyDescent="0.35">
      <c r="A224" s="9"/>
      <c r="B224" s="9"/>
    </row>
    <row r="225" spans="1:2" x14ac:dyDescent="0.35">
      <c r="A225" s="9"/>
      <c r="B225" s="9"/>
    </row>
    <row r="226" spans="1:2" x14ac:dyDescent="0.35">
      <c r="A226" s="9"/>
      <c r="B226" s="9"/>
    </row>
    <row r="227" spans="1:2" x14ac:dyDescent="0.35">
      <c r="A227" s="9"/>
      <c r="B227" s="9"/>
    </row>
    <row r="228" spans="1:2" x14ac:dyDescent="0.35">
      <c r="A228" s="9"/>
      <c r="B228" s="9"/>
    </row>
    <row r="229" spans="1:2" x14ac:dyDescent="0.35">
      <c r="A229" s="9"/>
      <c r="B229" s="9"/>
    </row>
    <row r="230" spans="1:2" x14ac:dyDescent="0.35">
      <c r="A230" s="9"/>
      <c r="B230" s="9"/>
    </row>
    <row r="231" spans="1:2" x14ac:dyDescent="0.35">
      <c r="A231" s="9"/>
      <c r="B231" s="9"/>
    </row>
    <row r="232" spans="1:2" x14ac:dyDescent="0.35">
      <c r="A232" s="9"/>
      <c r="B232" s="9"/>
    </row>
    <row r="233" spans="1:2" x14ac:dyDescent="0.35">
      <c r="A233" s="9"/>
      <c r="B233" s="9"/>
    </row>
    <row r="234" spans="1:2" x14ac:dyDescent="0.35">
      <c r="A234" s="9"/>
      <c r="B234" s="9"/>
    </row>
    <row r="235" spans="1:2" x14ac:dyDescent="0.35">
      <c r="A235" s="9"/>
      <c r="B235" s="9"/>
    </row>
    <row r="236" spans="1:2" x14ac:dyDescent="0.35">
      <c r="A236" s="9"/>
      <c r="B236" s="9"/>
    </row>
    <row r="237" spans="1:2" x14ac:dyDescent="0.35">
      <c r="A237" s="9"/>
      <c r="B237" s="9"/>
    </row>
    <row r="238" spans="1:2" x14ac:dyDescent="0.35">
      <c r="A238" s="9"/>
      <c r="B238" s="9"/>
    </row>
    <row r="239" spans="1:2" x14ac:dyDescent="0.35">
      <c r="A239" s="9"/>
      <c r="B239" s="9"/>
    </row>
    <row r="240" spans="1:2" x14ac:dyDescent="0.35">
      <c r="A240" s="9"/>
      <c r="B240" s="9"/>
    </row>
    <row r="241" spans="1:2" x14ac:dyDescent="0.35">
      <c r="A241" s="9"/>
      <c r="B241" s="9"/>
    </row>
    <row r="242" spans="1:2" x14ac:dyDescent="0.35">
      <c r="A242" s="9"/>
      <c r="B242" s="9"/>
    </row>
  </sheetData>
  <mergeCells count="2">
    <mergeCell ref="C1:N1"/>
    <mergeCell ref="A2:B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9"/>
  <sheetViews>
    <sheetView zoomScale="70" zoomScaleNormal="70" workbookViewId="0">
      <selection activeCell="N4" sqref="C4:N4"/>
    </sheetView>
  </sheetViews>
  <sheetFormatPr defaultRowHeight="14.5" x14ac:dyDescent="0.35"/>
  <cols>
    <col min="1" max="1" width="29.54296875" customWidth="1"/>
    <col min="2" max="2" width="15.453125" bestFit="1" customWidth="1"/>
    <col min="3" max="14" width="16.1796875" customWidth="1"/>
  </cols>
  <sheetData>
    <row r="1" spans="1:19" ht="19" thickBot="1" x14ac:dyDescent="0.5">
      <c r="C1" s="179" t="s">
        <v>28</v>
      </c>
      <c r="D1" s="180"/>
      <c r="E1" s="180"/>
      <c r="F1" s="180"/>
      <c r="G1" s="180"/>
      <c r="H1" s="180"/>
      <c r="I1" s="180"/>
      <c r="J1" s="180"/>
      <c r="K1" s="180"/>
      <c r="L1" s="180"/>
      <c r="M1" s="180"/>
      <c r="N1" s="180"/>
    </row>
    <row r="2" spans="1:19" ht="16" thickBot="1" x14ac:dyDescent="0.4">
      <c r="A2" s="183" t="s">
        <v>27</v>
      </c>
      <c r="B2" s="184"/>
      <c r="C2" s="89">
        <v>45046</v>
      </c>
      <c r="D2" s="89">
        <f t="shared" ref="D2:N2" si="0">EOMONTH(C2,1)</f>
        <v>45077</v>
      </c>
      <c r="E2" s="89">
        <f t="shared" si="0"/>
        <v>45107</v>
      </c>
      <c r="F2" s="89">
        <f t="shared" si="0"/>
        <v>45138</v>
      </c>
      <c r="G2" s="89">
        <f t="shared" si="0"/>
        <v>45169</v>
      </c>
      <c r="H2" s="89">
        <f t="shared" si="0"/>
        <v>45199</v>
      </c>
      <c r="I2" s="89">
        <f t="shared" si="0"/>
        <v>45230</v>
      </c>
      <c r="J2" s="89">
        <f t="shared" si="0"/>
        <v>45260</v>
      </c>
      <c r="K2" s="89">
        <f t="shared" si="0"/>
        <v>45291</v>
      </c>
      <c r="L2" s="89">
        <f t="shared" si="0"/>
        <v>45322</v>
      </c>
      <c r="M2" s="89">
        <f t="shared" si="0"/>
        <v>45351</v>
      </c>
      <c r="N2" s="98">
        <f t="shared" si="0"/>
        <v>45382</v>
      </c>
    </row>
    <row r="3" spans="1:19" ht="31.5" thickBot="1" x14ac:dyDescent="0.4">
      <c r="A3" s="18" t="s">
        <v>33</v>
      </c>
      <c r="B3" s="17" t="s">
        <v>34</v>
      </c>
      <c r="C3" s="111" t="s">
        <v>51</v>
      </c>
      <c r="D3" s="111" t="s">
        <v>52</v>
      </c>
      <c r="E3" s="111" t="s">
        <v>53</v>
      </c>
      <c r="F3" s="111" t="s">
        <v>54</v>
      </c>
      <c r="G3" s="111" t="s">
        <v>55</v>
      </c>
      <c r="H3" s="111" t="s">
        <v>56</v>
      </c>
      <c r="I3" s="111" t="s">
        <v>57</v>
      </c>
      <c r="J3" s="111" t="s">
        <v>58</v>
      </c>
      <c r="K3" s="111" t="s">
        <v>59</v>
      </c>
      <c r="L3" s="111" t="s">
        <v>60</v>
      </c>
      <c r="M3" s="111" t="s">
        <v>61</v>
      </c>
      <c r="N3" s="98" t="s">
        <v>62</v>
      </c>
    </row>
    <row r="4" spans="1:19" ht="15.5" x14ac:dyDescent="0.35">
      <c r="A4" s="19" t="s">
        <v>0</v>
      </c>
      <c r="B4" s="12" t="s">
        <v>35</v>
      </c>
      <c r="C4" s="126">
        <f>C7+C10+C13+C16+C19+C22+C25+C34+C37+C40+C28+C31++C43+C46</f>
        <v>937.35</v>
      </c>
      <c r="D4" s="126">
        <f t="shared" ref="D4:N4" si="1">D7+D10+D13+D16+D19+D22+D25+D34+D37+D40+D28+D31++D43+D46</f>
        <v>1180.3499999999999</v>
      </c>
      <c r="E4" s="126">
        <f t="shared" si="1"/>
        <v>1180.3499999999999</v>
      </c>
      <c r="F4" s="126">
        <f t="shared" si="1"/>
        <v>1180.3499999999999</v>
      </c>
      <c r="G4" s="126">
        <f t="shared" si="1"/>
        <v>1180.3499999999999</v>
      </c>
      <c r="H4" s="126">
        <f t="shared" si="1"/>
        <v>1280.3499999999999</v>
      </c>
      <c r="I4" s="126">
        <f t="shared" si="1"/>
        <v>1694.9833333333333</v>
      </c>
      <c r="J4" s="126">
        <f t="shared" si="1"/>
        <v>1695.9833333333333</v>
      </c>
      <c r="K4" s="126">
        <f t="shared" si="1"/>
        <v>1695.9833333333333</v>
      </c>
      <c r="L4" s="126">
        <f t="shared" si="1"/>
        <v>1695.9833333333333</v>
      </c>
      <c r="M4" s="126">
        <f t="shared" si="1"/>
        <v>1695.9833333333333</v>
      </c>
      <c r="N4" s="125">
        <f t="shared" si="1"/>
        <v>1695.9833333333333</v>
      </c>
      <c r="P4" s="127"/>
    </row>
    <row r="5" spans="1:19" ht="15.5" x14ac:dyDescent="0.35">
      <c r="A5" s="20" t="s">
        <v>0</v>
      </c>
      <c r="B5" s="13" t="s">
        <v>25</v>
      </c>
      <c r="C5" s="15"/>
      <c r="D5" s="15"/>
      <c r="E5" s="15"/>
      <c r="F5" s="15"/>
      <c r="G5" s="15"/>
      <c r="H5" s="15"/>
      <c r="I5" s="15"/>
      <c r="J5" s="15"/>
      <c r="K5" s="15"/>
      <c r="L5" s="15"/>
      <c r="M5" s="15"/>
      <c r="N5" s="96"/>
      <c r="P5" s="127"/>
    </row>
    <row r="6" spans="1:19" ht="16" thickBot="1" x14ac:dyDescent="0.4">
      <c r="A6" s="21" t="s">
        <v>0</v>
      </c>
      <c r="B6" s="14" t="s">
        <v>24</v>
      </c>
      <c r="C6" s="15"/>
      <c r="D6" s="15"/>
      <c r="E6" s="15"/>
      <c r="F6" s="15"/>
      <c r="G6" s="15"/>
      <c r="H6" s="15"/>
      <c r="I6" s="15"/>
      <c r="J6" s="15"/>
      <c r="K6" s="15"/>
      <c r="L6" s="15"/>
      <c r="M6" s="15"/>
      <c r="N6" s="97"/>
    </row>
    <row r="7" spans="1:19" ht="15.5" x14ac:dyDescent="0.35">
      <c r="A7" s="19" t="s">
        <v>5</v>
      </c>
      <c r="B7" s="12" t="s">
        <v>35</v>
      </c>
      <c r="C7" s="123">
        <v>101.625</v>
      </c>
      <c r="D7" s="123">
        <v>101.625</v>
      </c>
      <c r="E7" s="123">
        <v>101.625</v>
      </c>
      <c r="F7" s="123">
        <v>101.625</v>
      </c>
      <c r="G7" s="123">
        <v>101.625</v>
      </c>
      <c r="H7" s="123">
        <v>101.625</v>
      </c>
      <c r="I7" s="123">
        <v>124.20833333333334</v>
      </c>
      <c r="J7" s="123">
        <v>124.20833333333334</v>
      </c>
      <c r="K7" s="123">
        <v>124.20833333333334</v>
      </c>
      <c r="L7" s="123">
        <v>124.20833333333334</v>
      </c>
      <c r="M7" s="123">
        <v>124.20833333333334</v>
      </c>
      <c r="N7" s="125">
        <v>124.20833333333334</v>
      </c>
      <c r="P7" s="127"/>
      <c r="Q7" s="127"/>
      <c r="S7" s="127"/>
    </row>
    <row r="8" spans="1:19" ht="15.5" x14ac:dyDescent="0.35">
      <c r="A8" s="20" t="s">
        <v>5</v>
      </c>
      <c r="B8" s="13" t="s">
        <v>25</v>
      </c>
      <c r="C8" s="15"/>
      <c r="D8" s="15"/>
      <c r="E8" s="15"/>
      <c r="F8" s="15"/>
      <c r="G8" s="15"/>
      <c r="H8" s="15"/>
      <c r="I8" s="15"/>
      <c r="J8" s="15"/>
      <c r="K8" s="15"/>
      <c r="L8" s="15"/>
      <c r="M8" s="15"/>
      <c r="N8" s="96"/>
      <c r="P8" s="127"/>
      <c r="Q8" s="127"/>
      <c r="S8" s="127"/>
    </row>
    <row r="9" spans="1:19" ht="16" thickBot="1" x14ac:dyDescent="0.4">
      <c r="A9" s="21" t="s">
        <v>5</v>
      </c>
      <c r="B9" s="14" t="s">
        <v>24</v>
      </c>
      <c r="C9" s="16"/>
      <c r="D9" s="16"/>
      <c r="E9" s="16"/>
      <c r="F9" s="16"/>
      <c r="G9" s="16"/>
      <c r="H9" s="16"/>
      <c r="I9" s="16"/>
      <c r="J9" s="16"/>
      <c r="K9" s="16"/>
      <c r="L9" s="16"/>
      <c r="M9" s="16"/>
      <c r="N9" s="97"/>
      <c r="P9" s="127"/>
      <c r="Q9" s="127"/>
      <c r="S9" s="127"/>
    </row>
    <row r="10" spans="1:19" ht="15.5" x14ac:dyDescent="0.35">
      <c r="A10" s="19" t="s">
        <v>6</v>
      </c>
      <c r="B10" s="12" t="s">
        <v>35</v>
      </c>
      <c r="C10" s="123">
        <v>1.65</v>
      </c>
      <c r="D10" s="123">
        <v>1.65</v>
      </c>
      <c r="E10" s="123">
        <v>1.65</v>
      </c>
      <c r="F10" s="123">
        <v>1.65</v>
      </c>
      <c r="G10" s="123">
        <v>1.65</v>
      </c>
      <c r="H10" s="123">
        <v>1.65</v>
      </c>
      <c r="I10" s="123">
        <v>2.0166666666666666</v>
      </c>
      <c r="J10" s="123">
        <v>2.0166666666666666</v>
      </c>
      <c r="K10" s="123">
        <v>2.0166666666666666</v>
      </c>
      <c r="L10" s="123">
        <v>2.0166666666666666</v>
      </c>
      <c r="M10" s="123">
        <v>2.0166666666666666</v>
      </c>
      <c r="N10" s="125">
        <v>2.0166666666666666</v>
      </c>
      <c r="P10" s="127"/>
      <c r="Q10" s="127"/>
      <c r="S10" s="127"/>
    </row>
    <row r="11" spans="1:19" ht="15.5" x14ac:dyDescent="0.35">
      <c r="A11" s="20" t="s">
        <v>6</v>
      </c>
      <c r="B11" s="13" t="s">
        <v>25</v>
      </c>
      <c r="C11" s="15"/>
      <c r="D11" s="15"/>
      <c r="E11" s="15"/>
      <c r="F11" s="15"/>
      <c r="G11" s="15"/>
      <c r="H11" s="15"/>
      <c r="I11" s="15"/>
      <c r="J11" s="15"/>
      <c r="K11" s="15"/>
      <c r="L11" s="15"/>
      <c r="M11" s="15"/>
      <c r="N11" s="96"/>
      <c r="P11" s="127"/>
      <c r="Q11" s="127"/>
      <c r="S11" s="127"/>
    </row>
    <row r="12" spans="1:19" ht="16" thickBot="1" x14ac:dyDescent="0.4">
      <c r="A12" s="21" t="s">
        <v>6</v>
      </c>
      <c r="B12" s="14" t="s">
        <v>24</v>
      </c>
      <c r="C12" s="16"/>
      <c r="D12" s="16"/>
      <c r="E12" s="16"/>
      <c r="F12" s="16"/>
      <c r="G12" s="16"/>
      <c r="H12" s="16"/>
      <c r="I12" s="16"/>
      <c r="J12" s="16"/>
      <c r="K12" s="16"/>
      <c r="L12" s="16"/>
      <c r="M12" s="16"/>
      <c r="N12" s="97"/>
      <c r="P12" s="127"/>
      <c r="Q12" s="127"/>
      <c r="S12" s="127"/>
    </row>
    <row r="13" spans="1:19" ht="15.5" x14ac:dyDescent="0.35">
      <c r="A13" s="19" t="s">
        <v>8</v>
      </c>
      <c r="B13" s="12" t="s">
        <v>35</v>
      </c>
      <c r="C13" s="123">
        <v>206.92499999999998</v>
      </c>
      <c r="D13" s="123">
        <v>206.92499999999998</v>
      </c>
      <c r="E13" s="123">
        <v>206.92499999999998</v>
      </c>
      <c r="F13" s="123">
        <v>206.92499999999998</v>
      </c>
      <c r="G13" s="123">
        <v>206.92499999999998</v>
      </c>
      <c r="H13" s="123">
        <v>206.92499999999998</v>
      </c>
      <c r="I13" s="123">
        <v>252.90833333333333</v>
      </c>
      <c r="J13" s="123">
        <v>252.90833333333333</v>
      </c>
      <c r="K13" s="123">
        <v>252.90833333333333</v>
      </c>
      <c r="L13" s="123">
        <v>252.90833333333333</v>
      </c>
      <c r="M13" s="123">
        <v>252.90833333333333</v>
      </c>
      <c r="N13" s="125">
        <v>252.90833333333333</v>
      </c>
      <c r="P13" s="127"/>
      <c r="Q13" s="127"/>
      <c r="S13" s="127"/>
    </row>
    <row r="14" spans="1:19" ht="15.5" x14ac:dyDescent="0.35">
      <c r="A14" s="20" t="s">
        <v>8</v>
      </c>
      <c r="B14" s="13" t="s">
        <v>25</v>
      </c>
      <c r="C14" s="15"/>
      <c r="D14" s="15"/>
      <c r="E14" s="15"/>
      <c r="F14" s="15"/>
      <c r="G14" s="15"/>
      <c r="H14" s="15"/>
      <c r="I14" s="15"/>
      <c r="J14" s="15"/>
      <c r="K14" s="15"/>
      <c r="L14" s="15"/>
      <c r="M14" s="15"/>
      <c r="N14" s="96"/>
      <c r="P14" s="127"/>
      <c r="Q14" s="127"/>
      <c r="S14" s="127"/>
    </row>
    <row r="15" spans="1:19" ht="16" thickBot="1" x14ac:dyDescent="0.4">
      <c r="A15" s="21" t="s">
        <v>8</v>
      </c>
      <c r="B15" s="14" t="s">
        <v>24</v>
      </c>
      <c r="C15" s="16"/>
      <c r="D15" s="16"/>
      <c r="E15" s="16"/>
      <c r="F15" s="16"/>
      <c r="G15" s="16"/>
      <c r="H15" s="16"/>
      <c r="I15" s="16"/>
      <c r="J15" s="16"/>
      <c r="K15" s="16"/>
      <c r="L15" s="16"/>
      <c r="M15" s="16"/>
      <c r="N15" s="97"/>
      <c r="P15" s="127"/>
      <c r="Q15" s="127"/>
      <c r="S15" s="127"/>
    </row>
    <row r="16" spans="1:19" ht="15.5" x14ac:dyDescent="0.35">
      <c r="A16" s="19" t="s">
        <v>9</v>
      </c>
      <c r="B16" s="12" t="s">
        <v>35</v>
      </c>
      <c r="C16" s="123">
        <v>63</v>
      </c>
      <c r="D16" s="123">
        <v>63</v>
      </c>
      <c r="E16" s="123">
        <v>63</v>
      </c>
      <c r="F16" s="123">
        <v>63</v>
      </c>
      <c r="G16" s="123">
        <v>63</v>
      </c>
      <c r="H16" s="123">
        <v>63</v>
      </c>
      <c r="I16" s="123">
        <v>77</v>
      </c>
      <c r="J16" s="123">
        <v>77</v>
      </c>
      <c r="K16" s="123">
        <v>77</v>
      </c>
      <c r="L16" s="123">
        <v>77</v>
      </c>
      <c r="M16" s="123">
        <v>77</v>
      </c>
      <c r="N16" s="125">
        <v>77</v>
      </c>
      <c r="P16" s="127"/>
      <c r="Q16" s="127"/>
      <c r="S16" s="127"/>
    </row>
    <row r="17" spans="1:19" ht="15.5" x14ac:dyDescent="0.35">
      <c r="A17" s="20" t="s">
        <v>9</v>
      </c>
      <c r="B17" s="13" t="s">
        <v>25</v>
      </c>
      <c r="C17" s="15"/>
      <c r="D17" s="15"/>
      <c r="E17" s="15"/>
      <c r="F17" s="15"/>
      <c r="G17" s="15"/>
      <c r="H17" s="15"/>
      <c r="I17" s="15"/>
      <c r="J17" s="15"/>
      <c r="K17" s="15"/>
      <c r="L17" s="15"/>
      <c r="M17" s="15"/>
      <c r="N17" s="96"/>
      <c r="P17" s="127"/>
      <c r="Q17" s="127"/>
      <c r="S17" s="127"/>
    </row>
    <row r="18" spans="1:19" ht="16" thickBot="1" x14ac:dyDescent="0.4">
      <c r="A18" s="21" t="s">
        <v>9</v>
      </c>
      <c r="B18" s="14" t="s">
        <v>24</v>
      </c>
      <c r="C18" s="16"/>
      <c r="D18" s="16"/>
      <c r="E18" s="16"/>
      <c r="F18" s="16"/>
      <c r="G18" s="16"/>
      <c r="H18" s="16"/>
      <c r="I18" s="16"/>
      <c r="J18" s="16"/>
      <c r="K18" s="16"/>
      <c r="L18" s="16"/>
      <c r="M18" s="16"/>
      <c r="N18" s="97"/>
      <c r="P18" s="127"/>
      <c r="Q18" s="127"/>
      <c r="S18" s="127"/>
    </row>
    <row r="19" spans="1:19" ht="15.5" x14ac:dyDescent="0.35">
      <c r="A19" s="19" t="s">
        <v>10</v>
      </c>
      <c r="B19" s="12" t="s">
        <v>35</v>
      </c>
      <c r="C19" s="123">
        <v>1.35</v>
      </c>
      <c r="D19" s="123">
        <v>1.35</v>
      </c>
      <c r="E19" s="123">
        <v>1.35</v>
      </c>
      <c r="F19" s="123">
        <v>1.35</v>
      </c>
      <c r="G19" s="123">
        <v>1.35</v>
      </c>
      <c r="H19" s="123">
        <v>1.35</v>
      </c>
      <c r="I19" s="123">
        <v>1.6500000000000001</v>
      </c>
      <c r="J19" s="123">
        <v>1.6500000000000001</v>
      </c>
      <c r="K19" s="123">
        <v>1.6500000000000001</v>
      </c>
      <c r="L19" s="123">
        <v>1.6500000000000001</v>
      </c>
      <c r="M19" s="123">
        <v>1.6500000000000001</v>
      </c>
      <c r="N19" s="125">
        <v>1.6500000000000001</v>
      </c>
      <c r="P19" s="127"/>
      <c r="Q19" s="127"/>
      <c r="S19" s="127"/>
    </row>
    <row r="20" spans="1:19" ht="15.5" x14ac:dyDescent="0.35">
      <c r="A20" s="20" t="s">
        <v>10</v>
      </c>
      <c r="B20" s="13" t="s">
        <v>25</v>
      </c>
      <c r="C20" s="15"/>
      <c r="D20" s="15"/>
      <c r="E20" s="15"/>
      <c r="F20" s="15"/>
      <c r="G20" s="15"/>
      <c r="H20" s="15"/>
      <c r="I20" s="15"/>
      <c r="J20" s="15"/>
      <c r="K20" s="15"/>
      <c r="L20" s="15"/>
      <c r="M20" s="15"/>
      <c r="N20" s="96"/>
      <c r="P20" s="127"/>
      <c r="Q20" s="127"/>
      <c r="S20" s="127"/>
    </row>
    <row r="21" spans="1:19" ht="16" thickBot="1" x14ac:dyDescent="0.4">
      <c r="A21" s="21" t="s">
        <v>10</v>
      </c>
      <c r="B21" s="14" t="s">
        <v>24</v>
      </c>
      <c r="C21" s="16"/>
      <c r="D21" s="16"/>
      <c r="E21" s="16"/>
      <c r="F21" s="16"/>
      <c r="G21" s="16"/>
      <c r="H21" s="16"/>
      <c r="I21" s="16"/>
      <c r="J21" s="16"/>
      <c r="K21" s="16"/>
      <c r="L21" s="16"/>
      <c r="M21" s="16"/>
      <c r="N21" s="97"/>
      <c r="P21" s="127"/>
      <c r="Q21" s="127"/>
      <c r="S21" s="127"/>
    </row>
    <row r="22" spans="1:19" ht="15.5" x14ac:dyDescent="0.35">
      <c r="A22" s="19" t="s">
        <v>12</v>
      </c>
      <c r="B22" s="12" t="s">
        <v>35</v>
      </c>
      <c r="C22" s="123">
        <v>100</v>
      </c>
      <c r="D22" s="123">
        <v>200</v>
      </c>
      <c r="E22" s="123">
        <v>200</v>
      </c>
      <c r="F22" s="123">
        <v>200</v>
      </c>
      <c r="G22" s="123">
        <v>200</v>
      </c>
      <c r="H22" s="123">
        <v>300</v>
      </c>
      <c r="I22" s="123">
        <v>496</v>
      </c>
      <c r="J22" s="123">
        <v>497</v>
      </c>
      <c r="K22" s="123">
        <v>497</v>
      </c>
      <c r="L22" s="123">
        <v>497</v>
      </c>
      <c r="M22" s="123">
        <v>497</v>
      </c>
      <c r="N22" s="125">
        <v>496</v>
      </c>
      <c r="P22" s="127"/>
      <c r="Q22" s="127"/>
      <c r="R22" s="127"/>
      <c r="S22" s="127"/>
    </row>
    <row r="23" spans="1:19" ht="15.5" x14ac:dyDescent="0.35">
      <c r="A23" s="20" t="s">
        <v>12</v>
      </c>
      <c r="B23" s="13" t="s">
        <v>25</v>
      </c>
      <c r="C23" s="15"/>
      <c r="D23" s="15"/>
      <c r="E23" s="15"/>
      <c r="F23" s="15"/>
      <c r="G23" s="15"/>
      <c r="H23" s="15"/>
      <c r="I23" s="15"/>
      <c r="J23" s="15"/>
      <c r="K23" s="15"/>
      <c r="L23" s="15"/>
      <c r="M23" s="15"/>
      <c r="N23" s="96"/>
      <c r="P23" s="127"/>
      <c r="Q23" s="127"/>
      <c r="S23" s="127"/>
    </row>
    <row r="24" spans="1:19" ht="16" thickBot="1" x14ac:dyDescent="0.4">
      <c r="A24" s="21" t="s">
        <v>12</v>
      </c>
      <c r="B24" s="14" t="s">
        <v>24</v>
      </c>
      <c r="C24" s="16"/>
      <c r="D24" s="16"/>
      <c r="E24" s="16"/>
      <c r="F24" s="16"/>
      <c r="G24" s="16"/>
      <c r="H24" s="16"/>
      <c r="I24" s="16"/>
      <c r="J24" s="16"/>
      <c r="K24" s="16"/>
      <c r="L24" s="16"/>
      <c r="M24" s="16"/>
      <c r="N24" s="97"/>
      <c r="P24" s="127"/>
      <c r="Q24" s="127"/>
      <c r="S24" s="127"/>
    </row>
    <row r="25" spans="1:19" ht="15.5" x14ac:dyDescent="0.35">
      <c r="A25" s="19" t="s">
        <v>13</v>
      </c>
      <c r="B25" s="12" t="s">
        <v>35</v>
      </c>
      <c r="C25" s="123">
        <v>12.299999999999999</v>
      </c>
      <c r="D25" s="123">
        <v>12.299999999999999</v>
      </c>
      <c r="E25" s="123">
        <v>12.299999999999999</v>
      </c>
      <c r="F25" s="123">
        <v>12.299999999999999</v>
      </c>
      <c r="G25" s="123">
        <v>12.299999999999999</v>
      </c>
      <c r="H25" s="123">
        <v>12.299999999999999</v>
      </c>
      <c r="I25" s="123">
        <v>15.033333333333333</v>
      </c>
      <c r="J25" s="123">
        <v>15.033333333333333</v>
      </c>
      <c r="K25" s="123">
        <v>15.033333333333333</v>
      </c>
      <c r="L25" s="123">
        <v>15.033333333333333</v>
      </c>
      <c r="M25" s="123">
        <v>15.033333333333333</v>
      </c>
      <c r="N25" s="125">
        <v>15.033333333333333</v>
      </c>
      <c r="P25" s="127"/>
      <c r="Q25" s="127"/>
      <c r="S25" s="127"/>
    </row>
    <row r="26" spans="1:19" ht="15.5" x14ac:dyDescent="0.35">
      <c r="A26" s="20" t="s">
        <v>13</v>
      </c>
      <c r="B26" s="13" t="s">
        <v>25</v>
      </c>
      <c r="C26" s="15"/>
      <c r="D26" s="15"/>
      <c r="E26" s="15"/>
      <c r="F26" s="15"/>
      <c r="G26" s="15"/>
      <c r="H26" s="15"/>
      <c r="I26" s="15"/>
      <c r="J26" s="15"/>
      <c r="K26" s="15"/>
      <c r="L26" s="15"/>
      <c r="M26" s="15"/>
      <c r="N26" s="96"/>
      <c r="P26" s="127"/>
      <c r="Q26" s="127"/>
      <c r="S26" s="127"/>
    </row>
    <row r="27" spans="1:19" ht="16" thickBot="1" x14ac:dyDescent="0.4">
      <c r="A27" s="21" t="s">
        <v>13</v>
      </c>
      <c r="B27" s="14" t="s">
        <v>24</v>
      </c>
      <c r="C27" s="16"/>
      <c r="D27" s="16"/>
      <c r="E27" s="16"/>
      <c r="F27" s="16"/>
      <c r="G27" s="16"/>
      <c r="H27" s="16"/>
      <c r="I27" s="16"/>
      <c r="J27" s="16"/>
      <c r="K27" s="16"/>
      <c r="L27" s="16"/>
      <c r="M27" s="16"/>
      <c r="N27" s="97"/>
      <c r="P27" s="127"/>
      <c r="Q27" s="127"/>
      <c r="S27" s="127"/>
    </row>
    <row r="28" spans="1:19" ht="15.5" x14ac:dyDescent="0.35">
      <c r="A28" s="19" t="s">
        <v>14</v>
      </c>
      <c r="B28" s="12" t="s">
        <v>35</v>
      </c>
      <c r="C28" s="139"/>
      <c r="D28" s="139"/>
      <c r="E28" s="139"/>
      <c r="F28" s="139"/>
      <c r="G28" s="139"/>
      <c r="H28" s="139"/>
      <c r="I28" s="139"/>
      <c r="J28" s="139"/>
      <c r="K28" s="139"/>
      <c r="L28" s="139"/>
      <c r="M28" s="139"/>
      <c r="N28" s="140"/>
      <c r="P28" s="127"/>
      <c r="Q28" s="127"/>
      <c r="S28" s="127"/>
    </row>
    <row r="29" spans="1:19" ht="15.5" x14ac:dyDescent="0.35">
      <c r="A29" s="20" t="s">
        <v>14</v>
      </c>
      <c r="B29" s="13" t="s">
        <v>25</v>
      </c>
      <c r="C29" s="141"/>
      <c r="D29" s="141"/>
      <c r="E29" s="141"/>
      <c r="F29" s="141"/>
      <c r="G29" s="141"/>
      <c r="H29" s="141"/>
      <c r="I29" s="141"/>
      <c r="J29" s="141"/>
      <c r="K29" s="141"/>
      <c r="L29" s="141"/>
      <c r="M29" s="141"/>
      <c r="N29" s="142"/>
      <c r="P29" s="127"/>
      <c r="Q29" s="127"/>
      <c r="S29" s="127"/>
    </row>
    <row r="30" spans="1:19" ht="16" thickBot="1" x14ac:dyDescent="0.4">
      <c r="A30" s="21" t="s">
        <v>14</v>
      </c>
      <c r="B30" s="14" t="s">
        <v>24</v>
      </c>
      <c r="C30" s="143"/>
      <c r="D30" s="143"/>
      <c r="E30" s="143"/>
      <c r="F30" s="143"/>
      <c r="G30" s="143"/>
      <c r="H30" s="143"/>
      <c r="I30" s="143"/>
      <c r="J30" s="143"/>
      <c r="K30" s="143"/>
      <c r="L30" s="143"/>
      <c r="M30" s="143"/>
      <c r="N30" s="144"/>
      <c r="P30" s="127"/>
      <c r="Q30" s="127"/>
      <c r="S30" s="127"/>
    </row>
    <row r="31" spans="1:19" ht="15.5" x14ac:dyDescent="0.35">
      <c r="A31" s="19" t="s">
        <v>15</v>
      </c>
      <c r="B31" s="12" t="s">
        <v>35</v>
      </c>
      <c r="C31" s="139"/>
      <c r="D31" s="139"/>
      <c r="E31" s="139"/>
      <c r="F31" s="139"/>
      <c r="G31" s="139"/>
      <c r="H31" s="139"/>
      <c r="I31" s="139"/>
      <c r="J31" s="139"/>
      <c r="K31" s="139"/>
      <c r="L31" s="139"/>
      <c r="M31" s="139"/>
      <c r="N31" s="140"/>
      <c r="P31" s="127"/>
      <c r="Q31" s="127"/>
      <c r="S31" s="127"/>
    </row>
    <row r="32" spans="1:19" ht="15.5" x14ac:dyDescent="0.35">
      <c r="A32" s="20" t="s">
        <v>15</v>
      </c>
      <c r="B32" s="13" t="s">
        <v>25</v>
      </c>
      <c r="C32" s="141"/>
      <c r="D32" s="141"/>
      <c r="E32" s="141"/>
      <c r="F32" s="141"/>
      <c r="G32" s="141"/>
      <c r="H32" s="141"/>
      <c r="I32" s="141"/>
      <c r="J32" s="141"/>
      <c r="K32" s="141"/>
      <c r="L32" s="141"/>
      <c r="M32" s="141"/>
      <c r="N32" s="142"/>
      <c r="P32" s="127"/>
      <c r="Q32" s="127"/>
      <c r="S32" s="127"/>
    </row>
    <row r="33" spans="1:19" ht="16" thickBot="1" x14ac:dyDescent="0.4">
      <c r="A33" s="21" t="s">
        <v>15</v>
      </c>
      <c r="B33" s="14" t="s">
        <v>24</v>
      </c>
      <c r="C33" s="143"/>
      <c r="D33" s="143"/>
      <c r="E33" s="143"/>
      <c r="F33" s="143"/>
      <c r="G33" s="143"/>
      <c r="H33" s="143"/>
      <c r="I33" s="143"/>
      <c r="J33" s="143"/>
      <c r="K33" s="143"/>
      <c r="L33" s="143"/>
      <c r="M33" s="143"/>
      <c r="N33" s="144"/>
      <c r="P33" s="127"/>
      <c r="Q33" s="127"/>
      <c r="S33" s="127"/>
    </row>
    <row r="34" spans="1:19" ht="15.5" x14ac:dyDescent="0.35">
      <c r="A34" s="19" t="s">
        <v>23</v>
      </c>
      <c r="B34" s="12" t="s">
        <v>35</v>
      </c>
      <c r="C34" s="123">
        <v>176.85</v>
      </c>
      <c r="D34" s="123">
        <v>176.85</v>
      </c>
      <c r="E34" s="123">
        <v>176.85</v>
      </c>
      <c r="F34" s="123">
        <v>176.85</v>
      </c>
      <c r="G34" s="123">
        <v>176.85</v>
      </c>
      <c r="H34" s="123">
        <v>176.85</v>
      </c>
      <c r="I34" s="123">
        <v>216.15</v>
      </c>
      <c r="J34" s="123">
        <v>216.15</v>
      </c>
      <c r="K34" s="123">
        <v>216.15</v>
      </c>
      <c r="L34" s="123">
        <v>216.15</v>
      </c>
      <c r="M34" s="123">
        <v>216.15</v>
      </c>
      <c r="N34" s="125">
        <v>216.15</v>
      </c>
      <c r="P34" s="127"/>
      <c r="Q34" s="127"/>
      <c r="S34" s="127"/>
    </row>
    <row r="35" spans="1:19" ht="15.5" x14ac:dyDescent="0.35">
      <c r="A35" s="20" t="s">
        <v>23</v>
      </c>
      <c r="B35" s="13" t="s">
        <v>25</v>
      </c>
      <c r="C35" s="15"/>
      <c r="D35" s="15"/>
      <c r="E35" s="15"/>
      <c r="F35" s="15"/>
      <c r="G35" s="15"/>
      <c r="H35" s="15"/>
      <c r="I35" s="15"/>
      <c r="J35" s="15"/>
      <c r="K35" s="15"/>
      <c r="L35" s="15"/>
      <c r="M35" s="15"/>
      <c r="N35" s="96"/>
      <c r="P35" s="127"/>
      <c r="Q35" s="127"/>
      <c r="S35" s="127"/>
    </row>
    <row r="36" spans="1:19" ht="16" thickBot="1" x14ac:dyDescent="0.4">
      <c r="A36" s="21" t="s">
        <v>23</v>
      </c>
      <c r="B36" s="14" t="s">
        <v>24</v>
      </c>
      <c r="C36" s="16"/>
      <c r="D36" s="16"/>
      <c r="E36" s="16"/>
      <c r="F36" s="16"/>
      <c r="G36" s="16"/>
      <c r="H36" s="16"/>
      <c r="I36" s="16"/>
      <c r="J36" s="16"/>
      <c r="K36" s="16"/>
      <c r="L36" s="16"/>
      <c r="M36" s="16"/>
      <c r="N36" s="97"/>
      <c r="P36" s="127"/>
      <c r="Q36" s="127"/>
      <c r="S36" s="127"/>
    </row>
    <row r="37" spans="1:19" ht="15.5" x14ac:dyDescent="0.35">
      <c r="A37" s="19" t="s">
        <v>17</v>
      </c>
      <c r="B37" s="12" t="s">
        <v>35</v>
      </c>
      <c r="C37" s="123">
        <v>13.5</v>
      </c>
      <c r="D37" s="123">
        <v>13.5</v>
      </c>
      <c r="E37" s="123">
        <v>13.5</v>
      </c>
      <c r="F37" s="123">
        <v>13.5</v>
      </c>
      <c r="G37" s="123">
        <v>13.5</v>
      </c>
      <c r="H37" s="123">
        <v>13.5</v>
      </c>
      <c r="I37" s="123">
        <v>16.5</v>
      </c>
      <c r="J37" s="123">
        <v>16.5</v>
      </c>
      <c r="K37" s="123">
        <v>16.5</v>
      </c>
      <c r="L37" s="123">
        <v>16.5</v>
      </c>
      <c r="M37" s="123">
        <v>16.5</v>
      </c>
      <c r="N37" s="125">
        <v>16.5</v>
      </c>
      <c r="P37" s="127"/>
      <c r="Q37" s="127"/>
      <c r="S37" s="127"/>
    </row>
    <row r="38" spans="1:19" ht="15.5" x14ac:dyDescent="0.35">
      <c r="A38" s="20" t="s">
        <v>17</v>
      </c>
      <c r="B38" s="13" t="s">
        <v>25</v>
      </c>
      <c r="C38" s="15"/>
      <c r="D38" s="15"/>
      <c r="E38" s="15"/>
      <c r="F38" s="15"/>
      <c r="G38" s="15"/>
      <c r="H38" s="15"/>
      <c r="I38" s="15"/>
      <c r="J38" s="15"/>
      <c r="K38" s="15"/>
      <c r="L38" s="15"/>
      <c r="M38" s="15"/>
      <c r="N38" s="96"/>
      <c r="P38" s="127"/>
      <c r="Q38" s="127"/>
      <c r="S38" s="127"/>
    </row>
    <row r="39" spans="1:19" ht="16" thickBot="1" x14ac:dyDescent="0.4">
      <c r="A39" s="21" t="s">
        <v>17</v>
      </c>
      <c r="B39" s="14" t="s">
        <v>24</v>
      </c>
      <c r="C39" s="16"/>
      <c r="D39" s="16"/>
      <c r="E39" s="16"/>
      <c r="F39" s="16"/>
      <c r="G39" s="16"/>
      <c r="H39" s="16"/>
      <c r="I39" s="16"/>
      <c r="J39" s="16"/>
      <c r="K39" s="16"/>
      <c r="L39" s="16"/>
      <c r="M39" s="16"/>
      <c r="N39" s="97"/>
      <c r="P39" s="127"/>
      <c r="Q39" s="127"/>
      <c r="S39" s="127"/>
    </row>
    <row r="40" spans="1:19" ht="15.5" x14ac:dyDescent="0.35">
      <c r="A40" s="19" t="s">
        <v>20</v>
      </c>
      <c r="B40" s="12" t="s">
        <v>35</v>
      </c>
      <c r="C40" s="123">
        <v>3.7500000000000004</v>
      </c>
      <c r="D40" s="123">
        <v>3.7500000000000004</v>
      </c>
      <c r="E40" s="123">
        <v>3.7500000000000004</v>
      </c>
      <c r="F40" s="123">
        <v>3.7500000000000004</v>
      </c>
      <c r="G40" s="123">
        <v>3.7500000000000004</v>
      </c>
      <c r="H40" s="123">
        <v>3.7500000000000004</v>
      </c>
      <c r="I40" s="123">
        <v>4.5833333333333339</v>
      </c>
      <c r="J40" s="123">
        <v>4.5833333333333339</v>
      </c>
      <c r="K40" s="123">
        <v>4.5833333333333339</v>
      </c>
      <c r="L40" s="123">
        <v>4.5833333333333339</v>
      </c>
      <c r="M40" s="123">
        <v>4.5833333333333339</v>
      </c>
      <c r="N40" s="125">
        <v>4.5833333333333339</v>
      </c>
      <c r="P40" s="127"/>
      <c r="Q40" s="127"/>
      <c r="S40" s="127"/>
    </row>
    <row r="41" spans="1:19" ht="15.5" x14ac:dyDescent="0.35">
      <c r="A41" s="20" t="s">
        <v>20</v>
      </c>
      <c r="B41" s="13" t="s">
        <v>25</v>
      </c>
      <c r="C41" s="15"/>
      <c r="D41" s="15"/>
      <c r="E41" s="15"/>
      <c r="F41" s="15"/>
      <c r="G41" s="15"/>
      <c r="H41" s="15"/>
      <c r="I41" s="15"/>
      <c r="J41" s="15"/>
      <c r="K41" s="15"/>
      <c r="L41" s="15"/>
      <c r="M41" s="15"/>
      <c r="N41" s="96"/>
      <c r="P41" s="127"/>
      <c r="Q41" s="127"/>
      <c r="S41" s="127"/>
    </row>
    <row r="42" spans="1:19" ht="16" thickBot="1" x14ac:dyDescent="0.4">
      <c r="A42" s="21" t="s">
        <v>20</v>
      </c>
      <c r="B42" s="14" t="s">
        <v>24</v>
      </c>
      <c r="C42" s="16"/>
      <c r="D42" s="16"/>
      <c r="E42" s="16"/>
      <c r="F42" s="16"/>
      <c r="G42" s="16"/>
      <c r="H42" s="16"/>
      <c r="I42" s="16"/>
      <c r="J42" s="16"/>
      <c r="K42" s="16"/>
      <c r="L42" s="16"/>
      <c r="M42" s="16"/>
      <c r="N42" s="97"/>
      <c r="P42" s="127"/>
      <c r="Q42" s="127"/>
      <c r="S42" s="127"/>
    </row>
    <row r="43" spans="1:19" ht="15.5" x14ac:dyDescent="0.35">
      <c r="A43" s="19" t="s">
        <v>21</v>
      </c>
      <c r="B43" s="12" t="s">
        <v>35</v>
      </c>
      <c r="C43" s="123">
        <v>200</v>
      </c>
      <c r="D43" s="123">
        <v>343</v>
      </c>
      <c r="E43" s="123">
        <v>343</v>
      </c>
      <c r="F43" s="123">
        <v>343</v>
      </c>
      <c r="G43" s="123">
        <v>343</v>
      </c>
      <c r="H43" s="123">
        <v>343</v>
      </c>
      <c r="I43" s="123">
        <v>420</v>
      </c>
      <c r="J43" s="123">
        <v>420</v>
      </c>
      <c r="K43" s="123">
        <v>420</v>
      </c>
      <c r="L43" s="123">
        <v>420</v>
      </c>
      <c r="M43" s="123">
        <v>420</v>
      </c>
      <c r="N43" s="125">
        <v>421</v>
      </c>
      <c r="P43" s="127"/>
      <c r="Q43" s="127"/>
      <c r="R43" s="127"/>
      <c r="S43" s="127"/>
    </row>
    <row r="44" spans="1:19" ht="15.5" x14ac:dyDescent="0.35">
      <c r="A44" s="20" t="s">
        <v>21</v>
      </c>
      <c r="B44" s="13" t="s">
        <v>25</v>
      </c>
      <c r="C44" s="15"/>
      <c r="D44" s="15"/>
      <c r="E44" s="15"/>
      <c r="F44" s="15"/>
      <c r="G44" s="15"/>
      <c r="H44" s="15"/>
      <c r="I44" s="15"/>
      <c r="J44" s="15"/>
      <c r="K44" s="15"/>
      <c r="L44" s="15"/>
      <c r="M44" s="15"/>
      <c r="N44" s="96"/>
      <c r="P44" s="127"/>
      <c r="Q44" s="127"/>
      <c r="S44" s="127"/>
    </row>
    <row r="45" spans="1:19" ht="16" thickBot="1" x14ac:dyDescent="0.4">
      <c r="A45" s="21" t="s">
        <v>21</v>
      </c>
      <c r="B45" s="14" t="s">
        <v>24</v>
      </c>
      <c r="C45" s="16"/>
      <c r="D45" s="16"/>
      <c r="E45" s="16"/>
      <c r="F45" s="16"/>
      <c r="G45" s="16"/>
      <c r="H45" s="16"/>
      <c r="I45" s="16"/>
      <c r="J45" s="16"/>
      <c r="K45" s="16"/>
      <c r="L45" s="16"/>
      <c r="M45" s="16"/>
      <c r="N45" s="97"/>
      <c r="P45" s="127"/>
      <c r="Q45" s="127"/>
      <c r="S45" s="127"/>
    </row>
    <row r="46" spans="1:19" ht="15.5" x14ac:dyDescent="0.35">
      <c r="A46" s="19" t="s">
        <v>22</v>
      </c>
      <c r="B46" s="12" t="s">
        <v>35</v>
      </c>
      <c r="C46" s="123">
        <v>56.4</v>
      </c>
      <c r="D46" s="123">
        <v>56.4</v>
      </c>
      <c r="E46" s="123">
        <v>56.4</v>
      </c>
      <c r="F46" s="123">
        <v>56.4</v>
      </c>
      <c r="G46" s="123">
        <v>56.4</v>
      </c>
      <c r="H46" s="123">
        <v>56.4</v>
      </c>
      <c r="I46" s="123">
        <v>68.933333333333337</v>
      </c>
      <c r="J46" s="123">
        <v>68.933333333333337</v>
      </c>
      <c r="K46" s="123">
        <v>68.933333333333337</v>
      </c>
      <c r="L46" s="123">
        <v>68.933333333333337</v>
      </c>
      <c r="M46" s="123">
        <v>68.933333333333337</v>
      </c>
      <c r="N46" s="125">
        <v>68.933333333333337</v>
      </c>
      <c r="P46" s="127"/>
      <c r="Q46" s="127"/>
      <c r="S46" s="127"/>
    </row>
    <row r="47" spans="1:19" ht="15.5" x14ac:dyDescent="0.35">
      <c r="A47" s="20" t="s">
        <v>22</v>
      </c>
      <c r="B47" s="13" t="s">
        <v>25</v>
      </c>
      <c r="C47" s="15"/>
      <c r="D47" s="15"/>
      <c r="E47" s="15"/>
      <c r="F47" s="15"/>
      <c r="G47" s="15"/>
      <c r="H47" s="15"/>
      <c r="I47" s="15"/>
      <c r="J47" s="15"/>
      <c r="K47" s="15"/>
      <c r="L47" s="15"/>
      <c r="M47" s="15"/>
      <c r="N47" s="96"/>
      <c r="P47" s="127"/>
      <c r="Q47" s="127"/>
      <c r="S47" s="127"/>
    </row>
    <row r="48" spans="1:19" ht="16" thickBot="1" x14ac:dyDescent="0.4">
      <c r="A48" s="21" t="s">
        <v>22</v>
      </c>
      <c r="B48" s="14" t="s">
        <v>24</v>
      </c>
      <c r="C48" s="16"/>
      <c r="D48" s="16"/>
      <c r="E48" s="16"/>
      <c r="F48" s="16"/>
      <c r="G48" s="16"/>
      <c r="H48" s="16"/>
      <c r="I48" s="16"/>
      <c r="J48" s="16"/>
      <c r="K48" s="16"/>
      <c r="L48" s="16"/>
      <c r="M48" s="16"/>
      <c r="N48" s="97"/>
      <c r="P48" s="127"/>
      <c r="Q48" s="127"/>
      <c r="S48" s="127"/>
    </row>
    <row r="52" spans="1:14" s="32" customFormat="1" x14ac:dyDescent="0.35">
      <c r="A52" s="9"/>
      <c r="B52" s="9"/>
      <c r="C52"/>
      <c r="D52"/>
      <c r="E52"/>
      <c r="F52"/>
      <c r="G52"/>
      <c r="H52"/>
      <c r="I52"/>
      <c r="J52"/>
      <c r="K52"/>
      <c r="L52"/>
      <c r="M52"/>
      <c r="N52"/>
    </row>
    <row r="53" spans="1:14" s="32" customFormat="1" ht="15" thickBot="1" x14ac:dyDescent="0.4">
      <c r="A53" s="9"/>
      <c r="B53" s="9"/>
      <c r="C53"/>
      <c r="D53"/>
      <c r="E53"/>
      <c r="F53"/>
      <c r="G53"/>
      <c r="H53"/>
      <c r="I53"/>
      <c r="J53"/>
      <c r="K53"/>
      <c r="L53"/>
      <c r="M53"/>
      <c r="N53"/>
    </row>
    <row r="54" spans="1:14" s="32" customFormat="1" x14ac:dyDescent="0.35">
      <c r="A54" s="112" t="s">
        <v>138</v>
      </c>
      <c r="B54" s="113"/>
      <c r="C54" s="113"/>
      <c r="D54" s="113"/>
      <c r="E54" s="113"/>
      <c r="F54" s="113"/>
      <c r="G54" s="113"/>
      <c r="H54" s="113"/>
      <c r="I54" s="113"/>
      <c r="J54" s="113"/>
      <c r="K54" s="113"/>
      <c r="L54" s="113"/>
      <c r="M54" s="113"/>
      <c r="N54" s="114"/>
    </row>
    <row r="55" spans="1:14" s="32" customFormat="1" x14ac:dyDescent="0.35">
      <c r="A55" s="122" t="s">
        <v>1</v>
      </c>
      <c r="B55" s="9"/>
      <c r="C55" s="9">
        <v>3</v>
      </c>
      <c r="D55" s="9">
        <v>3</v>
      </c>
      <c r="E55" s="9">
        <v>3</v>
      </c>
      <c r="F55" s="9">
        <v>3</v>
      </c>
      <c r="G55" s="9">
        <v>3</v>
      </c>
      <c r="H55" s="9">
        <v>3</v>
      </c>
      <c r="I55" s="9">
        <v>3</v>
      </c>
      <c r="J55" s="9">
        <v>3</v>
      </c>
      <c r="K55" s="9">
        <v>3</v>
      </c>
      <c r="L55" s="9">
        <v>3</v>
      </c>
      <c r="M55" s="9">
        <v>3</v>
      </c>
      <c r="N55" s="116">
        <v>3</v>
      </c>
    </row>
    <row r="56" spans="1:14" s="32" customFormat="1" x14ac:dyDescent="0.35">
      <c r="A56" s="122" t="s">
        <v>2</v>
      </c>
      <c r="B56" s="9"/>
      <c r="C56" s="9">
        <v>60</v>
      </c>
      <c r="D56" s="9">
        <v>60</v>
      </c>
      <c r="E56" s="9">
        <v>60</v>
      </c>
      <c r="F56" s="9">
        <v>60</v>
      </c>
      <c r="G56" s="9">
        <v>60</v>
      </c>
      <c r="H56" s="9">
        <v>60</v>
      </c>
      <c r="I56" s="9">
        <v>60</v>
      </c>
      <c r="J56" s="9">
        <v>60</v>
      </c>
      <c r="K56" s="9">
        <v>60</v>
      </c>
      <c r="L56" s="9">
        <v>60</v>
      </c>
      <c r="M56" s="9">
        <v>60</v>
      </c>
      <c r="N56" s="116">
        <v>60</v>
      </c>
    </row>
    <row r="57" spans="1:14" s="32" customFormat="1" x14ac:dyDescent="0.35">
      <c r="A57" s="122" t="s">
        <v>141</v>
      </c>
      <c r="B57" s="9"/>
      <c r="C57" s="9">
        <v>17</v>
      </c>
      <c r="D57" s="9">
        <v>17</v>
      </c>
      <c r="E57" s="9">
        <v>17</v>
      </c>
      <c r="F57" s="9">
        <v>17</v>
      </c>
      <c r="G57" s="9">
        <v>17</v>
      </c>
      <c r="H57" s="9">
        <v>17</v>
      </c>
      <c r="I57" s="9">
        <v>17</v>
      </c>
      <c r="J57" s="9">
        <v>17</v>
      </c>
      <c r="K57" s="9">
        <v>17</v>
      </c>
      <c r="L57" s="9">
        <v>17</v>
      </c>
      <c r="M57" s="9">
        <v>17</v>
      </c>
      <c r="N57" s="116">
        <v>17</v>
      </c>
    </row>
    <row r="58" spans="1:14" s="32" customFormat="1" x14ac:dyDescent="0.35">
      <c r="A58" s="122" t="s">
        <v>152</v>
      </c>
      <c r="B58" s="9"/>
      <c r="C58" s="124">
        <v>25</v>
      </c>
      <c r="D58" s="124">
        <v>25</v>
      </c>
      <c r="E58" s="124">
        <v>25</v>
      </c>
      <c r="F58" s="124">
        <v>25</v>
      </c>
      <c r="G58" s="124">
        <v>25</v>
      </c>
      <c r="H58" s="124">
        <v>25</v>
      </c>
      <c r="I58" s="124">
        <v>25</v>
      </c>
      <c r="J58" s="124">
        <v>25</v>
      </c>
      <c r="K58" s="124">
        <v>25</v>
      </c>
      <c r="L58" s="124">
        <v>25</v>
      </c>
      <c r="M58" s="124">
        <v>25</v>
      </c>
      <c r="N58" s="128">
        <v>25</v>
      </c>
    </row>
    <row r="59" spans="1:14" s="32" customFormat="1" x14ac:dyDescent="0.35">
      <c r="A59" s="115" t="s">
        <v>3</v>
      </c>
      <c r="B59" s="9"/>
      <c r="C59" s="124">
        <v>0.5</v>
      </c>
      <c r="D59" s="124">
        <v>0.5</v>
      </c>
      <c r="E59" s="124">
        <v>0.5</v>
      </c>
      <c r="F59" s="124">
        <v>0.5</v>
      </c>
      <c r="G59" s="124">
        <v>0.5</v>
      </c>
      <c r="H59" s="124">
        <v>0.5</v>
      </c>
      <c r="I59" s="124">
        <v>0.5</v>
      </c>
      <c r="J59" s="124">
        <v>0.5</v>
      </c>
      <c r="K59" s="124">
        <v>0.5</v>
      </c>
      <c r="L59" s="124">
        <v>0.5</v>
      </c>
      <c r="M59" s="124">
        <v>0.5</v>
      </c>
      <c r="N59" s="128">
        <v>0.5</v>
      </c>
    </row>
    <row r="60" spans="1:14" s="32" customFormat="1" x14ac:dyDescent="0.35">
      <c r="A60" s="115" t="s">
        <v>153</v>
      </c>
      <c r="B60" s="9"/>
      <c r="C60" s="124">
        <v>0</v>
      </c>
      <c r="D60" s="124">
        <v>0</v>
      </c>
      <c r="E60" s="124">
        <v>0</v>
      </c>
      <c r="F60" s="124">
        <v>0</v>
      </c>
      <c r="G60" s="124">
        <v>0</v>
      </c>
      <c r="H60" s="124">
        <v>0</v>
      </c>
      <c r="I60" s="124">
        <v>0</v>
      </c>
      <c r="J60" s="124">
        <v>0</v>
      </c>
      <c r="K60" s="124">
        <v>0</v>
      </c>
      <c r="L60" s="124">
        <v>0</v>
      </c>
      <c r="M60" s="124">
        <v>0</v>
      </c>
      <c r="N60" s="128">
        <v>0</v>
      </c>
    </row>
    <row r="61" spans="1:14" s="32" customFormat="1" x14ac:dyDescent="0.35">
      <c r="A61" s="115" t="s">
        <v>154</v>
      </c>
      <c r="B61" s="9"/>
      <c r="C61" s="124">
        <v>0</v>
      </c>
      <c r="D61" s="124">
        <v>0</v>
      </c>
      <c r="E61" s="124">
        <v>0</v>
      </c>
      <c r="F61" s="124">
        <v>0</v>
      </c>
      <c r="G61" s="124">
        <v>0</v>
      </c>
      <c r="H61" s="124">
        <v>0</v>
      </c>
      <c r="I61" s="124">
        <v>0</v>
      </c>
      <c r="J61" s="124">
        <v>0</v>
      </c>
      <c r="K61" s="124">
        <v>0</v>
      </c>
      <c r="L61" s="124">
        <v>0</v>
      </c>
      <c r="M61" s="124">
        <v>0</v>
      </c>
      <c r="N61" s="128">
        <v>0</v>
      </c>
    </row>
    <row r="62" spans="1:14" s="32" customFormat="1" x14ac:dyDescent="0.35">
      <c r="A62" s="115" t="s">
        <v>7</v>
      </c>
      <c r="B62" s="9"/>
      <c r="C62" s="124">
        <v>10</v>
      </c>
      <c r="D62" s="124">
        <v>10</v>
      </c>
      <c r="E62" s="124">
        <v>10</v>
      </c>
      <c r="F62" s="124">
        <v>10</v>
      </c>
      <c r="G62" s="124">
        <v>10</v>
      </c>
      <c r="H62" s="124">
        <v>10</v>
      </c>
      <c r="I62" s="124">
        <v>10</v>
      </c>
      <c r="J62" s="124">
        <v>10</v>
      </c>
      <c r="K62" s="124">
        <v>10</v>
      </c>
      <c r="L62" s="124">
        <v>10</v>
      </c>
      <c r="M62" s="124">
        <v>10</v>
      </c>
      <c r="N62" s="128">
        <v>10</v>
      </c>
    </row>
    <row r="63" spans="1:14" s="32" customFormat="1" x14ac:dyDescent="0.35">
      <c r="A63" s="117" t="s">
        <v>142</v>
      </c>
      <c r="B63" s="9"/>
      <c r="C63" s="124">
        <v>1</v>
      </c>
      <c r="D63" s="124">
        <v>1</v>
      </c>
      <c r="E63" s="124">
        <v>1</v>
      </c>
      <c r="F63" s="124">
        <v>1</v>
      </c>
      <c r="G63" s="124">
        <v>1</v>
      </c>
      <c r="H63" s="124">
        <v>1</v>
      </c>
      <c r="I63" s="124">
        <v>1</v>
      </c>
      <c r="J63" s="124">
        <v>1</v>
      </c>
      <c r="K63" s="124">
        <v>1</v>
      </c>
      <c r="L63" s="124">
        <v>1</v>
      </c>
      <c r="M63" s="124">
        <v>1</v>
      </c>
      <c r="N63" s="128">
        <v>1</v>
      </c>
    </row>
    <row r="64" spans="1:14" s="32" customFormat="1" x14ac:dyDescent="0.35">
      <c r="A64" s="117" t="s">
        <v>144</v>
      </c>
      <c r="B64" s="9"/>
      <c r="C64" s="124">
        <v>8</v>
      </c>
      <c r="D64" s="124">
        <v>8</v>
      </c>
      <c r="E64" s="124">
        <v>8</v>
      </c>
      <c r="F64" s="124">
        <v>8</v>
      </c>
      <c r="G64" s="124">
        <v>8</v>
      </c>
      <c r="H64" s="124">
        <v>8</v>
      </c>
      <c r="I64" s="124">
        <v>8</v>
      </c>
      <c r="J64" s="124">
        <v>8</v>
      </c>
      <c r="K64" s="124">
        <v>8</v>
      </c>
      <c r="L64" s="124">
        <v>8</v>
      </c>
      <c r="M64" s="124">
        <v>8</v>
      </c>
      <c r="N64" s="128">
        <v>8</v>
      </c>
    </row>
    <row r="65" spans="1:14" s="32" customFormat="1" x14ac:dyDescent="0.35">
      <c r="A65" s="117" t="s">
        <v>145</v>
      </c>
      <c r="B65" s="9"/>
      <c r="C65" s="124">
        <v>30</v>
      </c>
      <c r="D65" s="124">
        <v>30</v>
      </c>
      <c r="E65" s="124">
        <v>30</v>
      </c>
      <c r="F65" s="124">
        <v>30</v>
      </c>
      <c r="G65" s="124">
        <v>30</v>
      </c>
      <c r="H65" s="124">
        <v>30</v>
      </c>
      <c r="I65" s="124">
        <v>30</v>
      </c>
      <c r="J65" s="124">
        <v>30</v>
      </c>
      <c r="K65" s="124">
        <v>30</v>
      </c>
      <c r="L65" s="124">
        <v>30</v>
      </c>
      <c r="M65" s="124">
        <v>30</v>
      </c>
      <c r="N65" s="128">
        <v>30</v>
      </c>
    </row>
    <row r="66" spans="1:14" s="32" customFormat="1" x14ac:dyDescent="0.35">
      <c r="A66" s="117" t="s">
        <v>16</v>
      </c>
      <c r="B66" s="9"/>
      <c r="C66" s="124">
        <v>28</v>
      </c>
      <c r="D66" s="124">
        <v>28</v>
      </c>
      <c r="E66" s="124">
        <v>28</v>
      </c>
      <c r="F66" s="124">
        <v>28</v>
      </c>
      <c r="G66" s="124">
        <v>28</v>
      </c>
      <c r="H66" s="124">
        <v>28</v>
      </c>
      <c r="I66" s="124">
        <v>28</v>
      </c>
      <c r="J66" s="124">
        <v>28</v>
      </c>
      <c r="K66" s="124">
        <v>28</v>
      </c>
      <c r="L66" s="124">
        <v>28</v>
      </c>
      <c r="M66" s="124">
        <v>28</v>
      </c>
      <c r="N66" s="128">
        <v>28</v>
      </c>
    </row>
    <row r="67" spans="1:14" s="32" customFormat="1" x14ac:dyDescent="0.35">
      <c r="A67" s="117" t="s">
        <v>147</v>
      </c>
      <c r="B67" s="9"/>
      <c r="C67" s="124">
        <v>2</v>
      </c>
      <c r="D67" s="124">
        <v>2</v>
      </c>
      <c r="E67" s="124">
        <v>2</v>
      </c>
      <c r="F67" s="124">
        <v>2</v>
      </c>
      <c r="G67" s="124">
        <v>2</v>
      </c>
      <c r="H67" s="124">
        <v>2</v>
      </c>
      <c r="I67" s="124">
        <v>2</v>
      </c>
      <c r="J67" s="124">
        <v>2</v>
      </c>
      <c r="K67" s="124">
        <v>2</v>
      </c>
      <c r="L67" s="124">
        <v>2</v>
      </c>
      <c r="M67" s="124">
        <v>2</v>
      </c>
      <c r="N67" s="128">
        <v>2</v>
      </c>
    </row>
    <row r="68" spans="1:14" s="32" customFormat="1" x14ac:dyDescent="0.35">
      <c r="A68" s="117" t="s">
        <v>18</v>
      </c>
      <c r="B68" s="9"/>
      <c r="C68" s="124">
        <v>12</v>
      </c>
      <c r="D68" s="124">
        <v>12</v>
      </c>
      <c r="E68" s="124">
        <v>12</v>
      </c>
      <c r="F68" s="124">
        <v>12</v>
      </c>
      <c r="G68" s="124">
        <v>12</v>
      </c>
      <c r="H68" s="124">
        <v>12</v>
      </c>
      <c r="I68" s="124">
        <v>12</v>
      </c>
      <c r="J68" s="124">
        <v>12</v>
      </c>
      <c r="K68" s="124">
        <v>12</v>
      </c>
      <c r="L68" s="124">
        <v>12</v>
      </c>
      <c r="M68" s="124">
        <v>12</v>
      </c>
      <c r="N68" s="128">
        <v>12</v>
      </c>
    </row>
    <row r="69" spans="1:14" s="32" customFormat="1" ht="15" thickBot="1" x14ac:dyDescent="0.4">
      <c r="A69" s="118"/>
      <c r="B69" s="119"/>
      <c r="C69" s="120">
        <f>SUM(C55:C68)</f>
        <v>196.5</v>
      </c>
      <c r="D69" s="120">
        <f t="shared" ref="D69:N69" si="2">SUM(D55:D68)</f>
        <v>196.5</v>
      </c>
      <c r="E69" s="120">
        <f t="shared" si="2"/>
        <v>196.5</v>
      </c>
      <c r="F69" s="120">
        <f t="shared" si="2"/>
        <v>196.5</v>
      </c>
      <c r="G69" s="120">
        <f t="shared" si="2"/>
        <v>196.5</v>
      </c>
      <c r="H69" s="120">
        <f t="shared" si="2"/>
        <v>196.5</v>
      </c>
      <c r="I69" s="120">
        <f t="shared" si="2"/>
        <v>196.5</v>
      </c>
      <c r="J69" s="120">
        <f t="shared" si="2"/>
        <v>196.5</v>
      </c>
      <c r="K69" s="120">
        <f t="shared" si="2"/>
        <v>196.5</v>
      </c>
      <c r="L69" s="120">
        <f t="shared" si="2"/>
        <v>196.5</v>
      </c>
      <c r="M69" s="120">
        <f t="shared" si="2"/>
        <v>196.5</v>
      </c>
      <c r="N69" s="121">
        <f t="shared" si="2"/>
        <v>196.5</v>
      </c>
    </row>
  </sheetData>
  <mergeCells count="2">
    <mergeCell ref="C1:N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topLeftCell="A13" zoomScale="115" zoomScaleNormal="115" workbookViewId="0">
      <selection activeCell="G35" sqref="G35"/>
    </sheetView>
  </sheetViews>
  <sheetFormatPr defaultRowHeight="14.5" x14ac:dyDescent="0.35"/>
  <cols>
    <col min="1" max="1" width="31.81640625" customWidth="1"/>
    <col min="2" max="2" width="17.7265625" customWidth="1"/>
    <col min="3" max="3" width="17.81640625" customWidth="1"/>
    <col min="4" max="4" width="17.453125" customWidth="1"/>
    <col min="5" max="5" width="17.54296875" customWidth="1"/>
  </cols>
  <sheetData>
    <row r="1" spans="1:5" ht="18.5" x14ac:dyDescent="0.45">
      <c r="A1" s="107" t="s">
        <v>64</v>
      </c>
    </row>
    <row r="2" spans="1:5" ht="15.5" x14ac:dyDescent="0.35">
      <c r="A2" s="36"/>
    </row>
    <row r="3" spans="1:5" s="103" customFormat="1" x14ac:dyDescent="0.35">
      <c r="A3" s="37" t="s">
        <v>63</v>
      </c>
      <c r="B3" s="37" t="s">
        <v>65</v>
      </c>
      <c r="C3" s="37" t="s">
        <v>66</v>
      </c>
      <c r="D3" s="37" t="s">
        <v>67</v>
      </c>
      <c r="E3" s="37" t="s">
        <v>68</v>
      </c>
    </row>
    <row r="5" spans="1:5" x14ac:dyDescent="0.35">
      <c r="A5" s="102" t="s">
        <v>110</v>
      </c>
      <c r="B5" s="39"/>
      <c r="C5" s="39"/>
      <c r="D5" s="39"/>
      <c r="E5" s="39"/>
    </row>
    <row r="6" spans="1:5" x14ac:dyDescent="0.35">
      <c r="A6" s="38" t="s">
        <v>69</v>
      </c>
      <c r="B6" s="164">
        <v>0</v>
      </c>
      <c r="C6" s="164">
        <v>0</v>
      </c>
      <c r="D6" s="164">
        <v>0</v>
      </c>
      <c r="E6" s="164">
        <v>0</v>
      </c>
    </row>
    <row r="7" spans="1:5" x14ac:dyDescent="0.35">
      <c r="A7" s="38" t="s">
        <v>70</v>
      </c>
      <c r="B7" s="164">
        <v>51</v>
      </c>
      <c r="C7" s="164">
        <v>0</v>
      </c>
      <c r="D7" s="164">
        <v>0</v>
      </c>
      <c r="E7" s="164">
        <v>0</v>
      </c>
    </row>
    <row r="8" spans="1:5" x14ac:dyDescent="0.35">
      <c r="A8" s="38" t="s">
        <v>71</v>
      </c>
      <c r="B8" s="164">
        <v>1387</v>
      </c>
      <c r="C8" s="164">
        <v>1024</v>
      </c>
      <c r="D8" s="164">
        <v>529</v>
      </c>
      <c r="E8" s="164">
        <v>290</v>
      </c>
    </row>
    <row r="9" spans="1:5" s="90" customFormat="1" x14ac:dyDescent="0.35">
      <c r="A9" s="163" t="s">
        <v>111</v>
      </c>
      <c r="B9" s="165">
        <v>22920</v>
      </c>
      <c r="C9" s="165">
        <v>23166</v>
      </c>
      <c r="D9" s="165">
        <v>23412</v>
      </c>
      <c r="E9" s="165">
        <v>23658</v>
      </c>
    </row>
    <row r="10" spans="1:5" x14ac:dyDescent="0.35">
      <c r="B10" s="166"/>
      <c r="C10" s="166"/>
      <c r="D10" s="166"/>
      <c r="E10" s="166"/>
    </row>
    <row r="11" spans="1:5" x14ac:dyDescent="0.35">
      <c r="A11" s="102" t="s">
        <v>109</v>
      </c>
      <c r="B11" s="167"/>
      <c r="C11" s="167"/>
      <c r="D11" s="167"/>
      <c r="E11" s="167"/>
    </row>
    <row r="12" spans="1:5" x14ac:dyDescent="0.35">
      <c r="A12" s="38" t="s">
        <v>69</v>
      </c>
      <c r="B12" s="164">
        <v>106</v>
      </c>
      <c r="C12" s="164">
        <v>20</v>
      </c>
      <c r="D12" s="164">
        <v>0</v>
      </c>
      <c r="E12" s="164">
        <v>0</v>
      </c>
    </row>
    <row r="13" spans="1:5" x14ac:dyDescent="0.35">
      <c r="A13" s="38" t="s">
        <v>70</v>
      </c>
      <c r="B13" s="164">
        <v>783</v>
      </c>
      <c r="C13" s="164">
        <v>312</v>
      </c>
      <c r="D13" s="164">
        <v>209</v>
      </c>
      <c r="E13" s="164">
        <v>100</v>
      </c>
    </row>
    <row r="14" spans="1:5" x14ac:dyDescent="0.35">
      <c r="A14" s="38" t="s">
        <v>71</v>
      </c>
      <c r="B14" s="164">
        <v>1944</v>
      </c>
      <c r="C14" s="164">
        <v>1826</v>
      </c>
      <c r="D14" s="164">
        <v>1318</v>
      </c>
      <c r="E14" s="164">
        <v>766</v>
      </c>
    </row>
    <row r="15" spans="1:5" s="90" customFormat="1" x14ac:dyDescent="0.35">
      <c r="A15" s="163" t="s">
        <v>111</v>
      </c>
      <c r="B15" s="165">
        <v>6339</v>
      </c>
      <c r="C15" s="165">
        <v>5343</v>
      </c>
      <c r="D15" s="165">
        <v>4347</v>
      </c>
      <c r="E15" s="165">
        <v>3351</v>
      </c>
    </row>
    <row r="16" spans="1:5" x14ac:dyDescent="0.35">
      <c r="B16" s="166"/>
      <c r="C16" s="166"/>
      <c r="D16" s="166"/>
      <c r="E16" s="166"/>
    </row>
    <row r="17" spans="1:5" x14ac:dyDescent="0.35">
      <c r="A17" s="102" t="s">
        <v>129</v>
      </c>
      <c r="B17" s="167"/>
      <c r="C17" s="167"/>
      <c r="D17" s="167"/>
      <c r="E17" s="167"/>
    </row>
    <row r="18" spans="1:5" x14ac:dyDescent="0.35">
      <c r="A18" s="38" t="s">
        <v>71</v>
      </c>
      <c r="B18" s="164">
        <f>B24+B30</f>
        <v>0</v>
      </c>
      <c r="C18" s="164">
        <f t="shared" ref="C18:E18" si="0">C24+C30</f>
        <v>0</v>
      </c>
      <c r="D18" s="164">
        <f t="shared" si="0"/>
        <v>0</v>
      </c>
      <c r="E18" s="164">
        <f t="shared" si="0"/>
        <v>0</v>
      </c>
    </row>
    <row r="19" spans="1:5" x14ac:dyDescent="0.35">
      <c r="A19" s="38" t="s">
        <v>130</v>
      </c>
      <c r="B19" s="164">
        <f t="shared" ref="B19:E19" si="1">B25+B31</f>
        <v>0</v>
      </c>
      <c r="C19" s="164">
        <f t="shared" si="1"/>
        <v>0</v>
      </c>
      <c r="D19" s="164">
        <f t="shared" si="1"/>
        <v>0</v>
      </c>
      <c r="E19" s="164">
        <f t="shared" si="1"/>
        <v>0</v>
      </c>
    </row>
    <row r="20" spans="1:5" x14ac:dyDescent="0.35">
      <c r="A20" s="38" t="s">
        <v>131</v>
      </c>
      <c r="B20" s="164">
        <f>B26+B32</f>
        <v>2260.6</v>
      </c>
      <c r="C20" s="164">
        <f t="shared" ref="C20:E21" si="2">C26+C32</f>
        <v>2268.3999999999996</v>
      </c>
      <c r="D20" s="164">
        <f t="shared" si="2"/>
        <v>2277.1999999999998</v>
      </c>
      <c r="E20" s="164">
        <f t="shared" si="2"/>
        <v>2285</v>
      </c>
    </row>
    <row r="21" spans="1:5" x14ac:dyDescent="0.35">
      <c r="A21" s="163" t="s">
        <v>111</v>
      </c>
      <c r="B21" s="164">
        <f>B27+B33</f>
        <v>5082</v>
      </c>
      <c r="C21" s="164">
        <f t="shared" si="2"/>
        <v>5556</v>
      </c>
      <c r="D21" s="164">
        <f t="shared" si="2"/>
        <v>5195</v>
      </c>
      <c r="E21" s="164">
        <f t="shared" si="2"/>
        <v>5364</v>
      </c>
    </row>
    <row r="22" spans="1:5" x14ac:dyDescent="0.35">
      <c r="B22" s="166"/>
      <c r="C22" s="166"/>
      <c r="D22" s="166"/>
      <c r="E22" s="166"/>
    </row>
    <row r="23" spans="1:5" x14ac:dyDescent="0.35">
      <c r="A23" s="102" t="s">
        <v>132</v>
      </c>
      <c r="B23" s="167"/>
      <c r="C23" s="167"/>
      <c r="D23" s="167"/>
      <c r="E23" s="167"/>
    </row>
    <row r="24" spans="1:5" x14ac:dyDescent="0.35">
      <c r="A24" s="38" t="s">
        <v>71</v>
      </c>
      <c r="B24" s="164">
        <v>0</v>
      </c>
      <c r="C24" s="164">
        <v>0</v>
      </c>
      <c r="D24" s="164">
        <v>0</v>
      </c>
      <c r="E24" s="164">
        <v>0</v>
      </c>
    </row>
    <row r="25" spans="1:5" x14ac:dyDescent="0.35">
      <c r="A25" s="38" t="s">
        <v>130</v>
      </c>
      <c r="B25" s="164">
        <v>0</v>
      </c>
      <c r="C25" s="164">
        <v>0</v>
      </c>
      <c r="D25" s="164">
        <v>0</v>
      </c>
      <c r="E25" s="164">
        <v>0</v>
      </c>
    </row>
    <row r="26" spans="1:5" x14ac:dyDescent="0.35">
      <c r="A26" s="38" t="s">
        <v>131</v>
      </c>
      <c r="B26" s="164">
        <v>287</v>
      </c>
      <c r="C26" s="164">
        <v>191</v>
      </c>
      <c r="D26" s="164">
        <v>96</v>
      </c>
      <c r="E26" s="164">
        <v>0</v>
      </c>
    </row>
    <row r="27" spans="1:5" x14ac:dyDescent="0.35">
      <c r="A27" s="163" t="s">
        <v>111</v>
      </c>
      <c r="B27" s="165">
        <v>853</v>
      </c>
      <c r="C27" s="165">
        <v>775</v>
      </c>
      <c r="D27" s="165">
        <v>697</v>
      </c>
      <c r="E27" s="165">
        <v>619</v>
      </c>
    </row>
    <row r="28" spans="1:5" x14ac:dyDescent="0.35">
      <c r="B28" s="166"/>
      <c r="C28" s="166"/>
      <c r="D28" s="166"/>
      <c r="E28" s="166"/>
    </row>
    <row r="29" spans="1:5" x14ac:dyDescent="0.35">
      <c r="A29" s="102" t="s">
        <v>133</v>
      </c>
      <c r="B29" s="167"/>
      <c r="C29" s="167"/>
      <c r="D29" s="167"/>
      <c r="E29" s="167"/>
    </row>
    <row r="30" spans="1:5" x14ac:dyDescent="0.35">
      <c r="A30" s="38" t="s">
        <v>71</v>
      </c>
      <c r="B30" s="164">
        <v>0</v>
      </c>
      <c r="C30" s="164">
        <v>0</v>
      </c>
      <c r="D30" s="164">
        <v>0</v>
      </c>
      <c r="E30" s="164">
        <v>0</v>
      </c>
    </row>
    <row r="31" spans="1:5" x14ac:dyDescent="0.35">
      <c r="A31" s="38" t="s">
        <v>130</v>
      </c>
      <c r="B31" s="164">
        <v>0</v>
      </c>
      <c r="C31" s="164">
        <v>0</v>
      </c>
      <c r="D31" s="164">
        <v>0</v>
      </c>
      <c r="E31" s="164">
        <v>0</v>
      </c>
    </row>
    <row r="32" spans="1:5" x14ac:dyDescent="0.35">
      <c r="A32" s="38" t="s">
        <v>131</v>
      </c>
      <c r="B32" s="168">
        <v>1973.6</v>
      </c>
      <c r="C32" s="168">
        <v>2077.3999999999996</v>
      </c>
      <c r="D32" s="168">
        <v>2181.1999999999998</v>
      </c>
      <c r="E32" s="168">
        <v>2285</v>
      </c>
    </row>
    <row r="33" spans="1:5" x14ac:dyDescent="0.35">
      <c r="A33" s="163" t="s">
        <v>111</v>
      </c>
      <c r="B33" s="165">
        <v>4229</v>
      </c>
      <c r="C33" s="165">
        <v>4781</v>
      </c>
      <c r="D33" s="165">
        <v>4498</v>
      </c>
      <c r="E33" s="165">
        <v>4745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7"/>
  <sheetViews>
    <sheetView topLeftCell="C1" zoomScaleNormal="100" workbookViewId="0">
      <selection activeCell="F30" sqref="F30"/>
    </sheetView>
  </sheetViews>
  <sheetFormatPr defaultRowHeight="14.5" x14ac:dyDescent="0.35"/>
  <cols>
    <col min="1" max="2" width="20.81640625" bestFit="1" customWidth="1"/>
    <col min="3" max="3" width="16.453125" bestFit="1" customWidth="1"/>
    <col min="4" max="4" width="15.81640625" bestFit="1" customWidth="1"/>
    <col min="5" max="5" width="70.54296875" bestFit="1" customWidth="1"/>
    <col min="6" max="6" width="19.1796875" customWidth="1"/>
  </cols>
  <sheetData>
    <row r="1" spans="1:14" ht="19" thickBot="1" x14ac:dyDescent="0.5">
      <c r="B1" s="107" t="s">
        <v>135</v>
      </c>
    </row>
    <row r="2" spans="1:14" ht="15" thickBot="1" x14ac:dyDescent="0.4">
      <c r="G2" s="187" t="s">
        <v>82</v>
      </c>
      <c r="H2" s="188"/>
      <c r="I2" s="188"/>
      <c r="J2" s="188"/>
      <c r="K2" s="188"/>
      <c r="L2" s="188"/>
      <c r="M2" s="188"/>
      <c r="N2" s="189"/>
    </row>
    <row r="3" spans="1:14" x14ac:dyDescent="0.35">
      <c r="A3" s="193" t="s">
        <v>84</v>
      </c>
      <c r="B3" s="195" t="s">
        <v>33</v>
      </c>
      <c r="C3" s="195" t="s">
        <v>72</v>
      </c>
      <c r="D3" s="197" t="s">
        <v>92</v>
      </c>
      <c r="E3" s="199" t="s">
        <v>74</v>
      </c>
      <c r="F3" s="185" t="s">
        <v>107</v>
      </c>
      <c r="G3" s="192">
        <v>45108</v>
      </c>
      <c r="H3" s="191"/>
      <c r="I3" s="190">
        <v>45170</v>
      </c>
      <c r="J3" s="190"/>
      <c r="K3" s="192">
        <v>45261</v>
      </c>
      <c r="L3" s="191"/>
      <c r="M3" s="190">
        <v>45352</v>
      </c>
      <c r="N3" s="191"/>
    </row>
    <row r="4" spans="1:14" s="40" customFormat="1" ht="15" thickBot="1" x14ac:dyDescent="0.4">
      <c r="A4" s="194"/>
      <c r="B4" s="196"/>
      <c r="C4" s="196"/>
      <c r="D4" s="198"/>
      <c r="E4" s="200"/>
      <c r="F4" s="186"/>
      <c r="G4" s="50" t="s">
        <v>87</v>
      </c>
      <c r="H4" s="51" t="s">
        <v>88</v>
      </c>
      <c r="I4" s="52" t="s">
        <v>87</v>
      </c>
      <c r="J4" s="53" t="s">
        <v>88</v>
      </c>
      <c r="K4" s="50" t="s">
        <v>87</v>
      </c>
      <c r="L4" s="51" t="s">
        <v>88</v>
      </c>
      <c r="M4" s="52" t="s">
        <v>87</v>
      </c>
      <c r="N4" s="51" t="s">
        <v>88</v>
      </c>
    </row>
    <row r="5" spans="1:14" x14ac:dyDescent="0.35">
      <c r="A5" s="54" t="s">
        <v>85</v>
      </c>
      <c r="B5" s="55" t="s">
        <v>12</v>
      </c>
      <c r="C5" s="55" t="s">
        <v>73</v>
      </c>
      <c r="D5" s="55" t="s">
        <v>155</v>
      </c>
      <c r="E5" s="86" t="s">
        <v>102</v>
      </c>
      <c r="F5" s="62" t="s">
        <v>158</v>
      </c>
      <c r="G5" s="160"/>
      <c r="H5" s="148"/>
      <c r="I5" s="161"/>
      <c r="J5" s="153"/>
      <c r="K5" s="160"/>
      <c r="L5" s="148"/>
      <c r="M5" s="161"/>
      <c r="N5" s="148"/>
    </row>
    <row r="6" spans="1:14" x14ac:dyDescent="0.35">
      <c r="A6" s="46"/>
      <c r="B6" s="41" t="s">
        <v>12</v>
      </c>
      <c r="C6" s="41" t="s">
        <v>73</v>
      </c>
      <c r="D6" s="41" t="s">
        <v>156</v>
      </c>
      <c r="E6" s="87" t="s">
        <v>102</v>
      </c>
      <c r="F6" s="62" t="s">
        <v>158</v>
      </c>
      <c r="G6" s="46">
        <v>8</v>
      </c>
      <c r="H6" s="149"/>
      <c r="I6" s="42">
        <v>8</v>
      </c>
      <c r="J6" s="82"/>
      <c r="K6" s="46">
        <v>8</v>
      </c>
      <c r="L6" s="149"/>
      <c r="M6" s="42">
        <v>8</v>
      </c>
      <c r="N6" s="149"/>
    </row>
    <row r="7" spans="1:14" x14ac:dyDescent="0.35">
      <c r="A7" s="46"/>
      <c r="B7" s="41" t="s">
        <v>12</v>
      </c>
      <c r="C7" s="41" t="s">
        <v>73</v>
      </c>
      <c r="D7" s="41" t="s">
        <v>157</v>
      </c>
      <c r="E7" s="87" t="s">
        <v>102</v>
      </c>
      <c r="F7" s="162"/>
      <c r="G7" s="46">
        <v>6</v>
      </c>
      <c r="H7" s="149"/>
      <c r="I7" s="42">
        <v>8</v>
      </c>
      <c r="J7" s="82"/>
      <c r="K7" s="46">
        <v>10</v>
      </c>
      <c r="L7" s="149"/>
      <c r="M7" s="42">
        <v>10</v>
      </c>
      <c r="N7" s="149"/>
    </row>
    <row r="8" spans="1:14" ht="15" thickBot="1" x14ac:dyDescent="0.4">
      <c r="A8" s="49"/>
      <c r="B8" s="57" t="s">
        <v>12</v>
      </c>
      <c r="C8" s="57" t="s">
        <v>73</v>
      </c>
      <c r="D8" s="57" t="s">
        <v>78</v>
      </c>
      <c r="E8" s="88" t="s">
        <v>102</v>
      </c>
      <c r="F8" s="145"/>
      <c r="G8" s="49"/>
      <c r="H8" s="150"/>
      <c r="I8" s="59"/>
      <c r="J8" s="81"/>
      <c r="K8" s="49"/>
      <c r="L8" s="150"/>
      <c r="M8" s="59"/>
      <c r="N8" s="150"/>
    </row>
    <row r="9" spans="1:14" ht="15" thickBot="1" x14ac:dyDescent="0.4">
      <c r="A9" s="65"/>
      <c r="B9" s="66"/>
      <c r="C9" s="66"/>
      <c r="D9" s="66"/>
      <c r="E9" s="85"/>
      <c r="F9" s="68"/>
      <c r="G9" s="65"/>
      <c r="H9" s="151"/>
      <c r="I9" s="69"/>
      <c r="J9" s="154"/>
      <c r="K9" s="65"/>
      <c r="L9" s="151"/>
      <c r="M9" s="69"/>
      <c r="N9" s="151"/>
    </row>
    <row r="10" spans="1:14" x14ac:dyDescent="0.35">
      <c r="A10" s="54" t="s">
        <v>85</v>
      </c>
      <c r="B10" s="55" t="s">
        <v>21</v>
      </c>
      <c r="C10" s="55" t="s">
        <v>75</v>
      </c>
      <c r="D10" s="56" t="s">
        <v>155</v>
      </c>
      <c r="E10" s="86" t="s">
        <v>103</v>
      </c>
      <c r="F10" s="156">
        <v>0.21</v>
      </c>
      <c r="G10" s="157">
        <v>0.15</v>
      </c>
      <c r="H10" s="148"/>
      <c r="I10" s="158">
        <v>0.1</v>
      </c>
      <c r="J10" s="153"/>
      <c r="K10" s="158">
        <v>0.1</v>
      </c>
      <c r="L10" s="148"/>
      <c r="M10" s="158">
        <v>0.1</v>
      </c>
      <c r="N10" s="148"/>
    </row>
    <row r="11" spans="1:14" x14ac:dyDescent="0.35">
      <c r="A11" s="46"/>
      <c r="B11" s="41" t="s">
        <v>21</v>
      </c>
      <c r="C11" s="41" t="s">
        <v>75</v>
      </c>
      <c r="D11" s="43" t="s">
        <v>157</v>
      </c>
      <c r="E11" s="87" t="s">
        <v>103</v>
      </c>
      <c r="F11" s="62" t="s">
        <v>158</v>
      </c>
      <c r="G11" s="147">
        <v>0.4</v>
      </c>
      <c r="H11" s="149"/>
      <c r="I11" s="146">
        <v>0.8</v>
      </c>
      <c r="J11" s="82"/>
      <c r="K11" s="147">
        <v>0.8</v>
      </c>
      <c r="L11" s="149"/>
      <c r="M11" s="146">
        <v>0.8</v>
      </c>
      <c r="N11" s="149"/>
    </row>
    <row r="12" spans="1:14" x14ac:dyDescent="0.35">
      <c r="A12" s="46"/>
      <c r="B12" s="41" t="s">
        <v>21</v>
      </c>
      <c r="C12" s="41" t="s">
        <v>75</v>
      </c>
      <c r="D12" s="43" t="s">
        <v>77</v>
      </c>
      <c r="E12" s="87" t="s">
        <v>103</v>
      </c>
      <c r="F12" s="62"/>
      <c r="G12" s="46"/>
      <c r="H12" s="149"/>
      <c r="I12" s="42"/>
      <c r="J12" s="82"/>
      <c r="K12" s="46"/>
      <c r="L12" s="149"/>
      <c r="M12" s="42"/>
      <c r="N12" s="149"/>
    </row>
    <row r="13" spans="1:14" ht="15" thickBot="1" x14ac:dyDescent="0.4">
      <c r="A13" s="49"/>
      <c r="B13" s="57" t="s">
        <v>21</v>
      </c>
      <c r="C13" s="57" t="s">
        <v>75</v>
      </c>
      <c r="D13" s="58" t="s">
        <v>78</v>
      </c>
      <c r="E13" s="88" t="s">
        <v>103</v>
      </c>
      <c r="F13" s="64"/>
      <c r="G13" s="49"/>
      <c r="H13" s="150"/>
      <c r="I13" s="59"/>
      <c r="J13" s="81"/>
      <c r="K13" s="49"/>
      <c r="L13" s="150"/>
      <c r="M13" s="59"/>
      <c r="N13" s="150"/>
    </row>
    <row r="14" spans="1:14" ht="15" thickBot="1" x14ac:dyDescent="0.4">
      <c r="A14" s="65"/>
      <c r="B14" s="66"/>
      <c r="C14" s="66"/>
      <c r="D14" s="66"/>
      <c r="E14" s="67"/>
      <c r="F14" s="68"/>
      <c r="G14" s="65"/>
      <c r="H14" s="151"/>
      <c r="I14" s="69"/>
      <c r="J14" s="154"/>
      <c r="K14" s="65"/>
      <c r="L14" s="151"/>
      <c r="M14" s="69"/>
      <c r="N14" s="151"/>
    </row>
    <row r="15" spans="1:14" x14ac:dyDescent="0.35">
      <c r="A15" s="54" t="s">
        <v>85</v>
      </c>
      <c r="B15" s="55" t="s">
        <v>21</v>
      </c>
      <c r="C15" s="55" t="s">
        <v>79</v>
      </c>
      <c r="D15" s="55" t="s">
        <v>91</v>
      </c>
      <c r="E15" s="56" t="s">
        <v>89</v>
      </c>
      <c r="F15" s="61">
        <v>2</v>
      </c>
      <c r="G15" s="174">
        <v>1</v>
      </c>
      <c r="H15" s="148"/>
      <c r="I15" s="173">
        <v>1</v>
      </c>
      <c r="J15" s="153"/>
      <c r="K15" s="174">
        <v>1</v>
      </c>
      <c r="L15" s="148"/>
      <c r="M15" s="173">
        <v>1</v>
      </c>
      <c r="N15" s="148"/>
    </row>
    <row r="16" spans="1:14" x14ac:dyDescent="0.35">
      <c r="A16" s="46"/>
      <c r="B16" s="41" t="s">
        <v>21</v>
      </c>
      <c r="C16" s="41" t="s">
        <v>79</v>
      </c>
      <c r="D16" s="41" t="s">
        <v>91</v>
      </c>
      <c r="E16" s="43" t="s">
        <v>90</v>
      </c>
      <c r="F16" s="62">
        <v>182</v>
      </c>
      <c r="G16" s="46">
        <v>182</v>
      </c>
      <c r="H16" s="149"/>
      <c r="I16" s="42">
        <v>182</v>
      </c>
      <c r="J16" s="82"/>
      <c r="K16" s="46">
        <v>182</v>
      </c>
      <c r="L16" s="149"/>
      <c r="M16" s="42">
        <v>182</v>
      </c>
      <c r="N16" s="149"/>
    </row>
    <row r="17" spans="1:14" ht="15" thickBot="1" x14ac:dyDescent="0.4">
      <c r="A17" s="49"/>
      <c r="B17" s="57"/>
      <c r="C17" s="57"/>
      <c r="D17" s="57"/>
      <c r="E17" s="81" t="s">
        <v>93</v>
      </c>
      <c r="F17" s="75">
        <f>IF(ISERROR(F15/F16),"-",F15/F16)</f>
        <v>1.098901098901099E-2</v>
      </c>
      <c r="G17" s="76">
        <f>IF(ISERROR(G15/G16),"-",G15/G16)</f>
        <v>5.4945054945054949E-3</v>
      </c>
      <c r="H17" s="77" t="str">
        <f t="shared" ref="H17:N17" si="0">IF(ISERROR(H15/H16),"-",H15/H16)</f>
        <v>-</v>
      </c>
      <c r="I17" s="78">
        <f t="shared" si="0"/>
        <v>5.4945054945054949E-3</v>
      </c>
      <c r="J17" s="79" t="str">
        <f t="shared" si="0"/>
        <v>-</v>
      </c>
      <c r="K17" s="76">
        <f t="shared" si="0"/>
        <v>5.4945054945054949E-3</v>
      </c>
      <c r="L17" s="77" t="str">
        <f t="shared" si="0"/>
        <v>-</v>
      </c>
      <c r="M17" s="78">
        <f t="shared" si="0"/>
        <v>5.4945054945054949E-3</v>
      </c>
      <c r="N17" s="77" t="str">
        <f t="shared" si="0"/>
        <v>-</v>
      </c>
    </row>
    <row r="18" spans="1:14" ht="15" thickBot="1" x14ac:dyDescent="0.4">
      <c r="A18" s="65"/>
      <c r="B18" s="66"/>
      <c r="C18" s="66"/>
      <c r="D18" s="66"/>
      <c r="E18" s="67"/>
      <c r="F18" s="68"/>
      <c r="G18" s="65"/>
      <c r="H18" s="151"/>
      <c r="I18" s="69"/>
      <c r="J18" s="154"/>
      <c r="K18" s="65"/>
      <c r="L18" s="151"/>
      <c r="M18" s="69"/>
      <c r="N18" s="151"/>
    </row>
    <row r="19" spans="1:14" x14ac:dyDescent="0.35">
      <c r="A19" s="54" t="s">
        <v>85</v>
      </c>
      <c r="B19" s="55" t="s">
        <v>21</v>
      </c>
      <c r="C19" s="55" t="s">
        <v>80</v>
      </c>
      <c r="D19" s="55" t="s">
        <v>91</v>
      </c>
      <c r="E19" s="56" t="s">
        <v>89</v>
      </c>
      <c r="F19" s="61">
        <v>1</v>
      </c>
      <c r="G19" s="175">
        <v>1</v>
      </c>
      <c r="H19" s="148"/>
      <c r="I19" s="173">
        <v>1</v>
      </c>
      <c r="J19" s="153"/>
      <c r="K19" s="174">
        <v>1</v>
      </c>
      <c r="L19" s="148"/>
      <c r="M19" s="173">
        <v>1</v>
      </c>
      <c r="N19" s="148"/>
    </row>
    <row r="20" spans="1:14" x14ac:dyDescent="0.35">
      <c r="A20" s="46"/>
      <c r="B20" s="41" t="s">
        <v>21</v>
      </c>
      <c r="C20" s="41" t="s">
        <v>80</v>
      </c>
      <c r="D20" s="41" t="s">
        <v>91</v>
      </c>
      <c r="E20" s="43" t="s">
        <v>90</v>
      </c>
      <c r="F20" s="62">
        <f>550/2</f>
        <v>275</v>
      </c>
      <c r="G20" s="46">
        <f>F20/2*2</f>
        <v>275</v>
      </c>
      <c r="H20" s="149"/>
      <c r="I20" s="46">
        <v>275</v>
      </c>
      <c r="J20" s="82"/>
      <c r="K20" s="46">
        <v>275</v>
      </c>
      <c r="L20" s="149"/>
      <c r="M20" s="42">
        <v>275</v>
      </c>
      <c r="N20" s="149"/>
    </row>
    <row r="21" spans="1:14" ht="15" thickBot="1" x14ac:dyDescent="0.4">
      <c r="A21" s="49"/>
      <c r="B21" s="57"/>
      <c r="C21" s="57"/>
      <c r="D21" s="57"/>
      <c r="E21" s="81" t="s">
        <v>93</v>
      </c>
      <c r="F21" s="75">
        <f>IF(ISERROR(F19/F20),"-",F19/F20)</f>
        <v>3.6363636363636364E-3</v>
      </c>
      <c r="G21" s="76">
        <f>IF(ISERROR(G19/G20),"-",G19/G20)</f>
        <v>3.6363636363636364E-3</v>
      </c>
      <c r="H21" s="77" t="str">
        <f t="shared" ref="H21" si="1">IF(ISERROR(H19/H20),"-",H19/H20)</f>
        <v>-</v>
      </c>
      <c r="I21" s="78">
        <f t="shared" ref="I21" si="2">IF(ISERROR(I19/I20),"-",I19/I20)</f>
        <v>3.6363636363636364E-3</v>
      </c>
      <c r="J21" s="79" t="str">
        <f t="shared" ref="J21" si="3">IF(ISERROR(J19/J20),"-",J19/J20)</f>
        <v>-</v>
      </c>
      <c r="K21" s="76">
        <f t="shared" ref="K21" si="4">IF(ISERROR(K19/K20),"-",K19/K20)</f>
        <v>3.6363636363636364E-3</v>
      </c>
      <c r="L21" s="77" t="str">
        <f t="shared" ref="L21" si="5">IF(ISERROR(L19/L20),"-",L19/L20)</f>
        <v>-</v>
      </c>
      <c r="M21" s="78">
        <f t="shared" ref="M21" si="6">IF(ISERROR(M19/M20),"-",M19/M20)</f>
        <v>3.6363636363636364E-3</v>
      </c>
      <c r="N21" s="77" t="str">
        <f t="shared" ref="N21" si="7">IF(ISERROR(N19/N20),"-",N19/N20)</f>
        <v>-</v>
      </c>
    </row>
    <row r="22" spans="1:14" ht="15" thickBot="1" x14ac:dyDescent="0.4">
      <c r="A22" s="70"/>
      <c r="B22" s="71"/>
      <c r="C22" s="71"/>
      <c r="D22" s="71"/>
      <c r="E22" s="72"/>
      <c r="F22" s="73"/>
      <c r="G22" s="70"/>
      <c r="H22" s="152"/>
      <c r="I22" s="74"/>
      <c r="J22" s="155"/>
      <c r="K22" s="70"/>
      <c r="L22" s="152"/>
      <c r="M22" s="74"/>
      <c r="N22" s="152"/>
    </row>
    <row r="23" spans="1:14" x14ac:dyDescent="0.35">
      <c r="A23" s="54" t="s">
        <v>86</v>
      </c>
      <c r="B23" s="55" t="s">
        <v>83</v>
      </c>
      <c r="C23" s="55" t="s">
        <v>83</v>
      </c>
      <c r="D23" s="55" t="s">
        <v>76</v>
      </c>
      <c r="E23" s="80" t="s">
        <v>94</v>
      </c>
      <c r="F23" s="61"/>
      <c r="G23" s="54">
        <v>26</v>
      </c>
      <c r="H23" s="148"/>
      <c r="I23" s="54">
        <v>26</v>
      </c>
      <c r="J23" s="153"/>
      <c r="K23" s="54">
        <v>26</v>
      </c>
      <c r="L23" s="148"/>
      <c r="M23" s="54">
        <v>26</v>
      </c>
      <c r="N23" s="148"/>
    </row>
    <row r="24" spans="1:14" x14ac:dyDescent="0.35">
      <c r="A24" s="46"/>
      <c r="B24" s="41" t="s">
        <v>83</v>
      </c>
      <c r="C24" s="41" t="s">
        <v>83</v>
      </c>
      <c r="D24" s="41" t="s">
        <v>155</v>
      </c>
      <c r="E24" s="60" t="s">
        <v>95</v>
      </c>
      <c r="F24" s="62"/>
      <c r="G24" s="46">
        <v>402</v>
      </c>
      <c r="H24" s="149"/>
      <c r="I24" s="46">
        <v>402</v>
      </c>
      <c r="J24" s="82"/>
      <c r="K24" s="46">
        <v>402</v>
      </c>
      <c r="L24" s="149"/>
      <c r="M24" s="46">
        <v>402</v>
      </c>
      <c r="N24" s="149"/>
    </row>
    <row r="25" spans="1:14" x14ac:dyDescent="0.35">
      <c r="A25" s="46"/>
      <c r="B25" s="41" t="s">
        <v>83</v>
      </c>
      <c r="C25" s="41" t="s">
        <v>83</v>
      </c>
      <c r="D25" s="41" t="s">
        <v>76</v>
      </c>
      <c r="E25" s="82" t="s">
        <v>96</v>
      </c>
      <c r="F25" s="63" t="str">
        <f>IF(ISERROR(F23/F24),"-",F23/F24)</f>
        <v>-</v>
      </c>
      <c r="G25" s="47">
        <f>IF(ISERROR(G23/G24),"-",G23/G24)</f>
        <v>6.4676616915422883E-2</v>
      </c>
      <c r="H25" s="48" t="str">
        <f t="shared" ref="H25" si="8">IF(ISERROR(H23/H24),"-",H23/H24)</f>
        <v>-</v>
      </c>
      <c r="I25" s="45">
        <f t="shared" ref="I25" si="9">IF(ISERROR(I23/I24),"-",I23/I24)</f>
        <v>6.4676616915422883E-2</v>
      </c>
      <c r="J25" s="44" t="str">
        <f t="shared" ref="J25" si="10">IF(ISERROR(J23/J24),"-",J23/J24)</f>
        <v>-</v>
      </c>
      <c r="K25" s="47">
        <f t="shared" ref="K25" si="11">IF(ISERROR(K23/K24),"-",K23/K24)</f>
        <v>6.4676616915422883E-2</v>
      </c>
      <c r="L25" s="48" t="str">
        <f t="shared" ref="L25" si="12">IF(ISERROR(L23/L24),"-",L23/L24)</f>
        <v>-</v>
      </c>
      <c r="M25" s="45">
        <f t="shared" ref="M25" si="13">IF(ISERROR(M23/M24),"-",M23/M24)</f>
        <v>6.4676616915422883E-2</v>
      </c>
      <c r="N25" s="48" t="str">
        <f t="shared" ref="N25" si="14">IF(ISERROR(N23/N24),"-",N23/N24)</f>
        <v>-</v>
      </c>
    </row>
    <row r="26" spans="1:14" x14ac:dyDescent="0.35">
      <c r="A26" s="46"/>
      <c r="B26" s="41" t="s">
        <v>83</v>
      </c>
      <c r="C26" s="41" t="s">
        <v>83</v>
      </c>
      <c r="D26" s="41" t="s">
        <v>76</v>
      </c>
      <c r="E26" s="91" t="s">
        <v>106</v>
      </c>
      <c r="F26" s="62"/>
      <c r="G26" s="46">
        <f>(3*5)+(4*5)+(14*5)+(2*8)</f>
        <v>121</v>
      </c>
      <c r="H26" s="149"/>
      <c r="I26" s="46">
        <f>(3*5)+(4*5)+(14*5)+(2*8)</f>
        <v>121</v>
      </c>
      <c r="J26" s="82"/>
      <c r="K26" s="46">
        <f>(3*5)+(4*5)+(14*5)+(2*8)</f>
        <v>121</v>
      </c>
      <c r="L26" s="149"/>
      <c r="M26" s="46">
        <f>(3*5)+(4*5)+(14*5)+(2*8)</f>
        <v>121</v>
      </c>
      <c r="N26" s="149"/>
    </row>
    <row r="27" spans="1:14" ht="15" thickBot="1" x14ac:dyDescent="0.4">
      <c r="A27" s="49"/>
      <c r="B27" s="57" t="s">
        <v>83</v>
      </c>
      <c r="C27" s="57" t="s">
        <v>83</v>
      </c>
      <c r="D27" s="57" t="s">
        <v>76</v>
      </c>
      <c r="E27" s="92" t="s">
        <v>105</v>
      </c>
      <c r="F27" s="64"/>
      <c r="G27" s="49">
        <v>250</v>
      </c>
      <c r="H27" s="150"/>
      <c r="I27" s="59">
        <v>334</v>
      </c>
      <c r="J27" s="81"/>
      <c r="K27" s="49">
        <v>334</v>
      </c>
      <c r="L27" s="150"/>
      <c r="M27" s="59">
        <v>334</v>
      </c>
      <c r="N27" s="150"/>
    </row>
  </sheetData>
  <mergeCells count="11">
    <mergeCell ref="A3:A4"/>
    <mergeCell ref="B3:B4"/>
    <mergeCell ref="C3:C4"/>
    <mergeCell ref="D3:D4"/>
    <mergeCell ref="E3:E4"/>
    <mergeCell ref="F3:F4"/>
    <mergeCell ref="G2:N2"/>
    <mergeCell ref="M3:N3"/>
    <mergeCell ref="K3:L3"/>
    <mergeCell ref="I3:J3"/>
    <mergeCell ref="G3:H3"/>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topLeftCell="A18" workbookViewId="0">
      <selection activeCell="B21" sqref="B21"/>
    </sheetView>
  </sheetViews>
  <sheetFormatPr defaultRowHeight="14.5" x14ac:dyDescent="0.35"/>
  <cols>
    <col min="1" max="1" width="36.54296875" customWidth="1"/>
    <col min="2" max="5" width="20.81640625" customWidth="1"/>
  </cols>
  <sheetData>
    <row r="1" spans="1:5" ht="18" x14ac:dyDescent="0.4">
      <c r="A1" s="106" t="s">
        <v>134</v>
      </c>
    </row>
    <row r="3" spans="1:5" ht="58.5" customHeight="1" x14ac:dyDescent="0.35">
      <c r="A3" s="93" t="s">
        <v>112</v>
      </c>
      <c r="B3" s="105" t="s">
        <v>113</v>
      </c>
      <c r="C3" s="105" t="s">
        <v>114</v>
      </c>
      <c r="D3" s="105" t="s">
        <v>115</v>
      </c>
      <c r="E3" s="105" t="s">
        <v>116</v>
      </c>
    </row>
    <row r="4" spans="1:5" s="103" customFormat="1" ht="15.5" x14ac:dyDescent="0.35">
      <c r="A4" s="104" t="s">
        <v>117</v>
      </c>
      <c r="B4" s="169">
        <v>0.93300000000000005</v>
      </c>
      <c r="C4" s="169">
        <v>0.93300000000000005</v>
      </c>
      <c r="D4" s="169">
        <v>0.93300000000000005</v>
      </c>
      <c r="E4" s="169">
        <v>0.93300000000000005</v>
      </c>
    </row>
    <row r="5" spans="1:5" s="103" customFormat="1" ht="15.5" x14ac:dyDescent="0.35">
      <c r="A5" s="104" t="s">
        <v>118</v>
      </c>
      <c r="B5" s="169">
        <v>1</v>
      </c>
      <c r="C5" s="169">
        <v>1</v>
      </c>
      <c r="D5" s="169">
        <v>1</v>
      </c>
      <c r="E5" s="169">
        <v>1</v>
      </c>
    </row>
    <row r="6" spans="1:5" s="103" customFormat="1" ht="15.5" x14ac:dyDescent="0.35">
      <c r="A6" s="104" t="s">
        <v>119</v>
      </c>
      <c r="B6" s="169">
        <v>0.96699999999999997</v>
      </c>
      <c r="C6" s="170">
        <v>0.98299999999999998</v>
      </c>
      <c r="D6" s="169">
        <v>0.96699999999999997</v>
      </c>
      <c r="E6" s="170">
        <v>0.98299999999999998</v>
      </c>
    </row>
    <row r="7" spans="1:5" s="103" customFormat="1" ht="15.5" x14ac:dyDescent="0.35">
      <c r="A7" s="104" t="s">
        <v>120</v>
      </c>
      <c r="B7" s="169">
        <v>1</v>
      </c>
      <c r="C7" s="169">
        <v>1</v>
      </c>
      <c r="D7" s="169">
        <v>1</v>
      </c>
      <c r="E7" s="169">
        <v>1</v>
      </c>
    </row>
    <row r="8" spans="1:5" s="103" customFormat="1" ht="15.5" x14ac:dyDescent="0.35">
      <c r="A8" s="104" t="s">
        <v>121</v>
      </c>
      <c r="B8" s="169">
        <v>1</v>
      </c>
      <c r="C8" s="169">
        <v>1</v>
      </c>
      <c r="D8" s="169">
        <v>1</v>
      </c>
      <c r="E8" s="169">
        <v>1</v>
      </c>
    </row>
    <row r="9" spans="1:5" s="103" customFormat="1" ht="15.5" x14ac:dyDescent="0.35">
      <c r="A9" s="104" t="s">
        <v>122</v>
      </c>
      <c r="B9" s="169">
        <v>1</v>
      </c>
      <c r="C9" s="169">
        <v>1</v>
      </c>
      <c r="D9" s="169">
        <v>1</v>
      </c>
      <c r="E9" s="169">
        <v>1</v>
      </c>
    </row>
    <row r="10" spans="1:5" s="103" customFormat="1" ht="15.5" x14ac:dyDescent="0.35">
      <c r="A10" s="104" t="s">
        <v>123</v>
      </c>
      <c r="B10" s="169">
        <v>1</v>
      </c>
      <c r="C10" s="169">
        <v>1</v>
      </c>
      <c r="D10" s="169">
        <v>1</v>
      </c>
      <c r="E10" s="169">
        <v>1</v>
      </c>
    </row>
    <row r="11" spans="1:5" s="103" customFormat="1" ht="15.5" x14ac:dyDescent="0.35">
      <c r="A11" s="104" t="s">
        <v>124</v>
      </c>
      <c r="B11" s="169">
        <v>1</v>
      </c>
      <c r="C11" s="169">
        <v>1</v>
      </c>
      <c r="D11" s="169">
        <v>1</v>
      </c>
      <c r="E11" s="169">
        <v>1</v>
      </c>
    </row>
    <row r="12" spans="1:5" s="103" customFormat="1" ht="15.5" x14ac:dyDescent="0.35">
      <c r="A12" s="104" t="s">
        <v>125</v>
      </c>
      <c r="B12" s="169">
        <v>1</v>
      </c>
      <c r="C12" s="169">
        <v>1</v>
      </c>
      <c r="D12" s="169">
        <v>1</v>
      </c>
      <c r="E12" s="169">
        <v>1</v>
      </c>
    </row>
    <row r="13" spans="1:5" s="103" customFormat="1" ht="15.5" x14ac:dyDescent="0.35">
      <c r="A13" s="104" t="s">
        <v>126</v>
      </c>
      <c r="B13" s="169">
        <v>0.93</v>
      </c>
      <c r="C13" s="169">
        <v>0.93</v>
      </c>
      <c r="D13" s="169">
        <v>0.93</v>
      </c>
      <c r="E13" s="169">
        <v>0.93</v>
      </c>
    </row>
    <row r="14" spans="1:5" ht="15.5" x14ac:dyDescent="0.35">
      <c r="A14" s="94" t="s">
        <v>127</v>
      </c>
      <c r="B14" s="171">
        <v>0.95</v>
      </c>
      <c r="C14" s="171">
        <v>0.95</v>
      </c>
      <c r="D14" s="171">
        <v>0.95</v>
      </c>
      <c r="E14" s="171">
        <v>0.95</v>
      </c>
    </row>
    <row r="18" spans="1:5" ht="46.5" x14ac:dyDescent="0.35">
      <c r="A18" s="93" t="s">
        <v>128</v>
      </c>
      <c r="B18" s="105" t="s">
        <v>113</v>
      </c>
      <c r="C18" s="105" t="s">
        <v>114</v>
      </c>
      <c r="D18" s="105" t="s">
        <v>115</v>
      </c>
      <c r="E18" s="105" t="s">
        <v>116</v>
      </c>
    </row>
    <row r="19" spans="1:5" ht="15.5" x14ac:dyDescent="0.35">
      <c r="A19" s="104" t="s">
        <v>117</v>
      </c>
      <c r="B19" s="169">
        <v>0.71</v>
      </c>
      <c r="C19" s="170">
        <v>0.8</v>
      </c>
      <c r="D19" s="170">
        <v>0.85</v>
      </c>
      <c r="E19" s="170">
        <v>0.9</v>
      </c>
    </row>
    <row r="20" spans="1:5" ht="15.5" x14ac:dyDescent="0.35">
      <c r="A20" s="104" t="s">
        <v>118</v>
      </c>
      <c r="B20" s="169">
        <v>1</v>
      </c>
      <c r="C20" s="170">
        <v>1</v>
      </c>
      <c r="D20" s="170">
        <v>1</v>
      </c>
      <c r="E20" s="170">
        <v>1</v>
      </c>
    </row>
    <row r="21" spans="1:5" ht="15.5" x14ac:dyDescent="0.35">
      <c r="A21" s="104" t="s">
        <v>119</v>
      </c>
      <c r="B21" s="169">
        <v>0.7</v>
      </c>
      <c r="C21" s="170">
        <v>0.75</v>
      </c>
      <c r="D21" s="170">
        <v>0.8</v>
      </c>
      <c r="E21" s="170">
        <v>0.9</v>
      </c>
    </row>
    <row r="22" spans="1:5" ht="15.5" x14ac:dyDescent="0.35">
      <c r="A22" s="104" t="s">
        <v>120</v>
      </c>
      <c r="B22" s="169">
        <v>0.77</v>
      </c>
      <c r="C22" s="170">
        <v>0.85</v>
      </c>
      <c r="D22" s="170">
        <v>0.9</v>
      </c>
      <c r="E22" s="170">
        <v>0.95</v>
      </c>
    </row>
    <row r="23" spans="1:5" ht="15.5" x14ac:dyDescent="0.35">
      <c r="A23" s="104" t="s">
        <v>121</v>
      </c>
      <c r="B23" s="169">
        <v>1</v>
      </c>
      <c r="C23" s="170">
        <v>1</v>
      </c>
      <c r="D23" s="170">
        <v>1</v>
      </c>
      <c r="E23" s="170">
        <v>1</v>
      </c>
    </row>
    <row r="24" spans="1:5" ht="15.5" x14ac:dyDescent="0.35">
      <c r="A24" s="104" t="s">
        <v>122</v>
      </c>
      <c r="B24" s="169">
        <v>0.75</v>
      </c>
      <c r="C24" s="170">
        <v>0.75</v>
      </c>
      <c r="D24" s="170">
        <v>0.85</v>
      </c>
      <c r="E24" s="170">
        <v>0.95</v>
      </c>
    </row>
    <row r="25" spans="1:5" ht="15.5" x14ac:dyDescent="0.35">
      <c r="A25" s="104" t="s">
        <v>123</v>
      </c>
      <c r="B25" s="169">
        <v>0.8</v>
      </c>
      <c r="C25" s="170">
        <v>0.95</v>
      </c>
      <c r="D25" s="170">
        <v>0.95</v>
      </c>
      <c r="E25" s="170">
        <v>0.95</v>
      </c>
    </row>
    <row r="26" spans="1:5" ht="15.5" x14ac:dyDescent="0.35">
      <c r="A26" s="104" t="s">
        <v>124</v>
      </c>
      <c r="B26" s="169">
        <v>1</v>
      </c>
      <c r="C26" s="170">
        <v>1</v>
      </c>
      <c r="D26" s="170">
        <v>1</v>
      </c>
      <c r="E26" s="170">
        <v>1</v>
      </c>
    </row>
    <row r="27" spans="1:5" ht="15.5" x14ac:dyDescent="0.35">
      <c r="A27" s="104" t="s">
        <v>125</v>
      </c>
      <c r="B27" s="169">
        <v>0.7</v>
      </c>
      <c r="C27" s="170">
        <v>0.9</v>
      </c>
      <c r="D27" s="170">
        <v>0.9</v>
      </c>
      <c r="E27" s="170">
        <v>0.9</v>
      </c>
    </row>
    <row r="28" spans="1:5" ht="15.5" x14ac:dyDescent="0.35">
      <c r="A28" s="104" t="s">
        <v>126</v>
      </c>
      <c r="B28" s="169">
        <v>0.87</v>
      </c>
      <c r="C28" s="170">
        <v>0.87</v>
      </c>
      <c r="D28" s="170">
        <v>0.87</v>
      </c>
      <c r="E28" s="170">
        <v>0.9</v>
      </c>
    </row>
    <row r="29" spans="1:5" ht="15.5" x14ac:dyDescent="0.35">
      <c r="A29" s="94" t="s">
        <v>127</v>
      </c>
      <c r="B29" s="171">
        <v>0.83</v>
      </c>
      <c r="C29" s="172">
        <v>0.89</v>
      </c>
      <c r="D29" s="172">
        <v>0.91</v>
      </c>
      <c r="E29" s="172">
        <v>0.95</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Definitions</vt:lpstr>
      <vt:lpstr>Key Diagnostic Tests </vt:lpstr>
      <vt:lpstr>NOP by Specialty</vt:lpstr>
      <vt:lpstr>TTG by Specialty</vt:lpstr>
      <vt:lpstr>Long Wait Trajectories</vt:lpstr>
      <vt:lpstr>Productive Opportunities</vt:lpstr>
      <vt:lpstr>Cancer</vt:lpstr>
    </vt:vector>
  </TitlesOfParts>
  <Company>NHS Forth Valley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Keenan L (Laurence)</dc:creator>
  <cp:lastModifiedBy>Paul Nairn</cp:lastModifiedBy>
  <dcterms:created xsi:type="dcterms:W3CDTF">2020-06-03T11:31:48Z</dcterms:created>
  <dcterms:modified xsi:type="dcterms:W3CDTF">2023-06-08T13:24:18Z</dcterms:modified>
</cp:coreProperties>
</file>